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ados" sheetId="1" r:id="rId1"/>
  </sheets>
  <externalReferences>
    <externalReference r:id="rId4"/>
    <externalReference r:id="rId5"/>
    <externalReference r:id="rId6"/>
  </externalReferences>
  <definedNames>
    <definedName name="a">'[1]orden y consecutivo'!$A$2:$C$701</definedName>
    <definedName name="aa">'[1]orden y consecutivo'!$A$2:$C$701</definedName>
    <definedName name="actos">'[1]orden y consecutivo'!$A$2:$C$701</definedName>
    <definedName name="actos1">'[2]orden y consecutivo'!$A$2:$C$669</definedName>
    <definedName name="actos10">'[1]orden y consecutivo'!$A$2:$C$701</definedName>
    <definedName name="actos2">'[2]orden y consecutivo'!$A$2:$C$669</definedName>
    <definedName name="_xlnm.Print_Area" localSheetId="0">'reportados'!$B$1:$V$448</definedName>
    <definedName name="FIDUCIARIO">#REF!</definedName>
    <definedName name="fiduciario1">#REF!</definedName>
    <definedName name="fiduciario10">#REF!</definedName>
    <definedName name="FIDUCIARIOS">#REF!</definedName>
    <definedName name="fiduciarios1">#REF!</definedName>
    <definedName name="fiduciarios10">#REF!</definedName>
    <definedName name="opc_1">'[3]Listas'!$A$1:$A$2</definedName>
    <definedName name="opc_2">'[3]Listas'!$B$1:$B$3</definedName>
    <definedName name="opc_3">'[3]Listas'!$C$1:$C$2</definedName>
    <definedName name="_xlnm.Print_Titles" localSheetId="0">'reportados'!$1:$4</definedName>
    <definedName name="w">#REF!</definedName>
  </definedNames>
  <calcPr fullCalcOnLoad="1"/>
</workbook>
</file>

<file path=xl/sharedStrings.xml><?xml version="1.0" encoding="utf-8"?>
<sst xmlns="http://schemas.openxmlformats.org/spreadsheetml/2006/main" count="4893" uniqueCount="1921">
  <si>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</si>
  <si>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</si>
  <si>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</si>
  <si>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</si>
  <si>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</si>
  <si>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</si>
  <si>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</si>
  <si>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</si>
  <si>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</si>
  <si>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</si>
  <si>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</si>
  <si>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</si>
  <si>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</si>
  <si>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FONDO DE RESTITUCION (FORE)</t>
  </si>
  <si>
    <t>MANDATOS FUSIÓN Y LIQUIDACIÓN (FONEP, FIDEIN, PAI)</t>
  </si>
  <si>
    <t>ADMINISTRACIÓN DE CARTERAS CREDITICIAS.</t>
  </si>
  <si>
    <t>PRIVADO</t>
  </si>
  <si>
    <t>FIDEICOMISO No. 2103.- CUAUHTEMOC - OSIRIS</t>
  </si>
  <si>
    <t>FONDO DE PENSIONES Y PRIMAS DE ANTIGÜEDAD DE NAFIN</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</si>
  <si>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</si>
  <si>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</si>
  <si>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</si>
  <si>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</si>
  <si>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</si>
  <si>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</si>
  <si>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199906GON00907</t>
  </si>
  <si>
    <t>200809J0U01482</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</si>
  <si>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</si>
  <si>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</si>
  <si>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</si>
  <si>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</si>
  <si>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</si>
  <si>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</si>
  <si>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</si>
  <si>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</si>
  <si>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</si>
  <si>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</si>
  <si>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</si>
  <si>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</si>
  <si>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</si>
  <si>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</si>
  <si>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</si>
  <si>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</si>
  <si>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</si>
  <si>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</si>
  <si>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</si>
  <si>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</si>
  <si>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</si>
  <si>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</si>
  <si>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</si>
  <si>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</si>
  <si>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</si>
  <si>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</si>
  <si>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</si>
  <si>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</si>
  <si>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</si>
  <si>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</si>
  <si>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</si>
  <si>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CONSEJO NACIONAL DE CIENCIA Y TECNOLOGÍA</t>
  </si>
  <si>
    <t>FONDO DE INVESTIGACIÓN Y DESARROLLO PARA LA MODERNIZACIÓN TECNOLÓGICA</t>
  </si>
  <si>
    <t>FIDEICOMISO PARA COADYUVAR AL DESARROLLO DE LAS ENTIDADES FEDERATIVAS Y MUNICIPIOS (FIDEM)</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</si>
  <si>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</si>
  <si>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</si>
  <si>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</si>
  <si>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ANÁLOGO</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</si>
  <si>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</si>
  <si>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</si>
  <si>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</si>
  <si>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</si>
  <si>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</si>
  <si>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</si>
  <si>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</si>
  <si>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</si>
  <si>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</si>
  <si>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</si>
  <si>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</si>
  <si>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</si>
  <si>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</si>
  <si>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</si>
  <si>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</si>
  <si>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</si>
  <si>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</si>
  <si>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</si>
  <si>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</si>
  <si>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</si>
  <si>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</si>
  <si>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</si>
  <si>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</si>
  <si>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</si>
  <si>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</si>
  <si>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</si>
  <si>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</si>
  <si>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</si>
  <si>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</si>
  <si>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1FIDEICOMISO</t>
  </si>
  <si>
    <t>HACIENDA Y CRÉDITO PÚBLICO</t>
  </si>
  <si>
    <t>EL COLEGIO DE LA FRONTERA NORTE, A.C.</t>
  </si>
  <si>
    <t>20003891C01106</t>
  </si>
  <si>
    <t>FIDEICOMISO DE INVESTIGACIÓN EL COLEGIO DE LA FRONTERA NORTE</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</si>
  <si>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</si>
  <si>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</si>
  <si>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</si>
  <si>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</si>
  <si>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</si>
  <si>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CONSTITUIR UN MECANISMO A TRAVÉS DEL CUAL SE ADMINISTRE E INVIERTAN LOS RECURSOS FIDEICOMITIDOS EN BENFICIO DE LOS FIDEICOMISARIOS, TRABAJADORES DE LA FIDEICOMITENTE QUE SE ADHIERAN AL PLAN.</t>
  </si>
  <si>
    <t>FIDEICOMISO PARA EL DESARROLLO REGIONAL NORESTE (FIDENOR-ESTE)</t>
  </si>
  <si>
    <t>MANDATO PARA EL ESTABLECIMIENTO DEL FONDO DE CONTINGENCIA DE LAS RME´S</t>
  </si>
  <si>
    <t>DIRECCIÓN GENERAL DE PROGRAMACIÓN, ORGANIZACIÓN Y PRESUPUESTO</t>
  </si>
  <si>
    <t>GOBIERNO DEL ESTADO DE OAXACA , FOMENTO SOCIAL BANAMEX, A. C.</t>
  </si>
  <si>
    <t>700011D00339</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</si>
  <si>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</si>
  <si>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</si>
  <si>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</si>
  <si>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</si>
  <si>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</si>
  <si>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</si>
  <si>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</si>
  <si>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</si>
  <si>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</si>
  <si>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</si>
  <si>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</si>
  <si>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</si>
  <si>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</si>
  <si>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</si>
  <si>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</si>
  <si>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</si>
  <si>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HAT</t>
  </si>
  <si>
    <t>FONDO DE CAPITALIZACIÓN E INVERSIÓN DEL SECTOR RURAL</t>
  </si>
  <si>
    <t>CONSEJO NACIONAL AGROPECUARIO, A. C.</t>
  </si>
  <si>
    <t>200706HAT01473</t>
  </si>
  <si>
    <t>FONDO DE INVERSIÓN DE CAPITAL EN AGRONEGOCIOS (FICA)</t>
  </si>
  <si>
    <t>BANRURAL</t>
  </si>
  <si>
    <t>GOBIERNO DEL ESTADO DE CAMPECHE</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</si>
  <si>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</si>
  <si>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</si>
  <si>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</si>
  <si>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</si>
  <si>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</si>
  <si>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</si>
  <si>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</si>
  <si>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</si>
  <si>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</si>
  <si>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</si>
  <si>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</si>
  <si>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</si>
  <si>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</si>
  <si>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</si>
  <si>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</si>
  <si>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</si>
  <si>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</si>
  <si>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</si>
  <si>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</si>
  <si>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BANCO SANTANDER SERFIN S. A.</t>
  </si>
  <si>
    <t>ADMINISTRAR EL FONDO DEL FIDEICOMITENTE.</t>
  </si>
  <si>
    <t>200618T0K01453</t>
  </si>
  <si>
    <t>MANDATO</t>
  </si>
  <si>
    <t>3ANÁLOGO</t>
  </si>
  <si>
    <t>ESTABILIZACION PRESUPUESTARIA</t>
  </si>
  <si>
    <t>FIDEICOMISO PARA EL AHORRO DE ENERGÍA ELÉCTRICA</t>
  </si>
  <si>
    <t>INDUCIR Y PROMOVER EL USO RACIONAL DE ENERGÍA ELÉCTRICA</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</si>
  <si>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</si>
  <si>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</si>
  <si>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LA CREACION DE UN FONDO DE AHORRO EN BENEFICIO DE LOS SERVIDORES PUBLICOS DE LOS TRES PODERES DE LA UNION, CON PLAZAS OPERATIVAS DE BASE Y DE CONFIANZA QUE VOLUNTARIAMENTE DECIDEN INCORPORARSE AL FONAC.</t>
  </si>
  <si>
    <t>APOYAR EL DESARROLLO DE INFRAESTRUCTURA EN LOS ESTADOS Y EL DISTRITO FEDERAL, MEDIANTE LA ADMINISTRACION DE RECURSOS RELACIONADOS CON LOS INGRESOS EXCEDENTES PREVISTOS EN LAS DISPOSICIONES APLICABLES</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</si>
  <si>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</si>
  <si>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</si>
  <si>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</si>
  <si>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</si>
  <si>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</si>
  <si>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</si>
  <si>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ESTABLECER UN FONDO AL CUAL SE APORTEN RECURSOS PARA SER DESTINADOS A PROGRAMAS QUE PROMUEVAN LA COMPETITIVIDAD DE LAS EXPORTACIONES MEXICANAS A DIVERSOS MERCADOS, MEDIANTE COBERTURA DE RIESGO POLITICO, RIESGO COMPRADOR Y GARANTIAS DE CREDITO.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</si>
  <si>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</si>
  <si>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</si>
  <si>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</si>
  <si>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</si>
  <si>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</si>
  <si>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</si>
  <si>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</si>
  <si>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</si>
  <si>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</si>
  <si>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</si>
  <si>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</si>
  <si>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200706G0N01464</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</si>
  <si>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</si>
  <si>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</si>
  <si>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</si>
  <si>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</si>
  <si>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</si>
  <si>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</si>
  <si>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</si>
  <si>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</si>
  <si>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</si>
  <si>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</si>
  <si>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</si>
  <si>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</si>
  <si>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</si>
  <si>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</si>
  <si>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</si>
  <si>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FONDO SECTORIAL DE INVESTIGACIÓN EN MATERIAS AGRÍCOLA, PECUARIA, ACUACULTURA, AGROBIOTECNOLOGÍA Y RECURSOS FITOGENÉTICOS</t>
  </si>
  <si>
    <t>FIDEICOMISO PARA EL APOYO A LA INVESTIGACION CIENTIFICA Y DESARROLLO TECNOLOGICO DEL INSTITUTO DE INVESTIGACIONES ELECTRICAS</t>
  </si>
  <si>
    <t>MANDATO FIDUCIARIO DE INVERSION Y ADMON. APOYO FINANCIERO A FAVOR DEL FIDEICOMISO SINDICATURA DE PROMOTORA DEL VALLE DE MORELIA (PROVAM)</t>
  </si>
  <si>
    <t>UNIDAD DE PLANEACIÓN ECONÓMICA DE LA HACIENDA PÚBLICA</t>
  </si>
  <si>
    <t>UNIDAD DE BANCA DE DESARROLLO</t>
  </si>
  <si>
    <t>HIU</t>
  </si>
  <si>
    <t>700006HIU091</t>
  </si>
  <si>
    <t>MANDATO SHCP MEX. TEX DEVELOPMENT CORP.</t>
  </si>
  <si>
    <t>700006HIU151</t>
  </si>
  <si>
    <t>MANDATO EXTINTA COMISIÓN MONETARIA</t>
  </si>
  <si>
    <t>LA ADMINISTRACIÓN DE CRÉDITOS Y VALORES DE LA EXTINTA COMISIÓN MONETARIA.</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</si>
  <si>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</si>
  <si>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</si>
  <si>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</si>
  <si>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</si>
  <si>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</si>
  <si>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</si>
  <si>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</si>
  <si>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</si>
  <si>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</si>
  <si>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</si>
  <si>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FONDO MIXTO DE FOMENTO A LA INVESTIGACIÓN CIENTÍFICA Y TECNOLÓGICA CONACYT-GOBIERNO DEL ESTADO DE NUEVO LEÓN</t>
  </si>
  <si>
    <t>FOMENTAR LA CULTURA DE AHORRO DE LOS SERVIDORES PUBLICOS DE ESTRUCTURA DEL INACIPE, Y QUE EL SINDICATO Y EL INACIPE, COADYUVEN EN EL AHORRO DE LOS MISMOS CON APORTACIONES ECONOMICAS QUE SUMEN MAYORES PRODUCTOS FINANCIEROS EN BENEFICIO DE SUS TRABAJADORES.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</si>
  <si>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</si>
  <si>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</si>
  <si>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</si>
  <si>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</si>
  <si>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INSTITUTO NACIONAL DE ANTROPOLOGÍA E HISTORIA</t>
  </si>
  <si>
    <t>200111D0001132</t>
  </si>
  <si>
    <t>CONSERVACIÓN Y RESTAURACIÓN DEL MUSEO.</t>
  </si>
  <si>
    <t>BANCO DEL BAJÍO</t>
  </si>
  <si>
    <t>FUNDACIÓN GONZALO RIÓ ARRONTE, I.A.P. Y FOMENTO SOCIAL BANAMEX</t>
  </si>
  <si>
    <t>91S</t>
  </si>
  <si>
    <t>FIDEICOMISO FONDO DE APOYO A LOS TRABAJADORES DE CONFIANZA DE LA COMISION NACIONAL BANCARIA Y DE VALORES</t>
  </si>
  <si>
    <t>FIDEICOMISO PARA EL DESARROLLO DE LA REGION SUR-SURESTE (FIDESUR)</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</si>
  <si>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</si>
  <si>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</si>
  <si>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</si>
  <si>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</si>
  <si>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</si>
  <si>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</si>
  <si>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</si>
  <si>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</si>
  <si>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</si>
  <si>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BANCO INBURSA, S.A., INSTITUCIÓN DE BANCA MÚLTIPLE, GRUPO FINANCIERO INBURSA, DIVISIÓN FIDUCIARIA</t>
  </si>
  <si>
    <t>GOBIERNO DEL ESTADO DE TAMAULIPAS</t>
  </si>
  <si>
    <t>CANACINTRA</t>
  </si>
  <si>
    <t>90Y</t>
  </si>
  <si>
    <t>CIATEQ, A.C. CENTRO DE TECNOLOGÍA AVANZADA</t>
  </si>
  <si>
    <t>PROCURADURÍA GENERAL DE LA REPÚBLICA</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</si>
  <si>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</si>
  <si>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</si>
  <si>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</si>
  <si>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</si>
  <si>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</si>
  <si>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</si>
  <si>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</si>
  <si>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</si>
  <si>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</si>
  <si>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</si>
  <si>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</si>
  <si>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</si>
  <si>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</si>
  <si>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</si>
  <si>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</si>
  <si>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</si>
  <si>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</si>
  <si>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</si>
  <si>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</si>
  <si>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</si>
  <si>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</si>
  <si>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</si>
  <si>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</si>
  <si>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</si>
  <si>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</si>
  <si>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</si>
  <si>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</si>
  <si>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</si>
  <si>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</si>
  <si>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TRABAJO Y PREVISIÓN SOCIAL</t>
  </si>
  <si>
    <t>700014PDC084</t>
  </si>
  <si>
    <t>FIDEICOMISO DE INVERSIÓN Y ADMINISTRACIÓN DE PRIMAS DE ANTIGÜEDAD DE LOS TRABAJADORES</t>
  </si>
  <si>
    <t>700014PDC099</t>
  </si>
  <si>
    <t>FIDEICOMISO DE ADMINISTRACIÓN E INVERSIÓN PARA PENSIONES DE LOS TRABAJADORES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</si>
  <si>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</si>
  <si>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</si>
  <si>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</si>
  <si>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</si>
  <si>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</si>
  <si>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</si>
  <si>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</si>
  <si>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</si>
  <si>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</si>
  <si>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</si>
  <si>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</si>
  <si>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</si>
  <si>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</si>
  <si>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</si>
  <si>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</si>
  <si>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</si>
  <si>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</si>
  <si>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</si>
  <si>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</si>
  <si>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</si>
  <si>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</si>
  <si>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</si>
  <si>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</si>
  <si>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</si>
  <si>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GOBIERNO DEL ESTADO DE NUEVO LEÓN</t>
  </si>
  <si>
    <t>GOBIERNO DEL ESTADO DE NAYARIT</t>
  </si>
  <si>
    <t>GOBIERNO DEL ESTADO DE JALISCO</t>
  </si>
  <si>
    <t>AUTOPISTAS DE CUOTA, S.A. DE C.V. Y CAPUFE ADHERENTE</t>
  </si>
  <si>
    <t>AUTOPISTAS DE CUOTA, S. A. DE C. V.</t>
  </si>
  <si>
    <t>FONDO DE PENSIONES BANCOMEXT</t>
  </si>
  <si>
    <t>PENSIONES</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</si>
  <si>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</si>
  <si>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</si>
  <si>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</si>
  <si>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</si>
  <si>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</si>
  <si>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</si>
  <si>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</si>
  <si>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</si>
  <si>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</si>
  <si>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</si>
  <si>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</si>
  <si>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</si>
  <si>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200511L8G1401</t>
  </si>
  <si>
    <t>FONDO PARA LOS TRABAJADORES POR PRIMA DE ANTIGÜEDAD DE EDUCAL</t>
  </si>
  <si>
    <t>PARA PAGO DE PRIMAS DE ANTIGÜEDAD A FAVOR DE LOS TRABAJADORES DE EDUCAL.</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</si>
  <si>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</si>
  <si>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</si>
  <si>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</si>
  <si>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</si>
  <si>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</si>
  <si>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</si>
  <si>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</si>
  <si>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</si>
  <si>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</si>
  <si>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</si>
  <si>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</si>
  <si>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</si>
  <si>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</si>
  <si>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</si>
  <si>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CONSTITUIR UN MECANISMO A TRAVES DEL CUAL SE REALICE LA ADMINISTRACION DE LOS RECURSOS PARA EL PAGO DE PENSIONES.</t>
  </si>
  <si>
    <t>ORGANIZACION, CONSTRUCCION Y VENTA DE HABITACIONES PARA TRABAJADORES AL SERVICIO DE FNM.</t>
  </si>
  <si>
    <t>FOMENTO Y PROMOCION PERMANENTE DE LA INDUSTRIA CINEMATOGRAFICA NACIONAL QUE PERMITA BRINDAR UN SISTEMA DE APOYOS FINANCIEROS, EN BENEFICIO DE PRODUCTORES, DISTRIBUIDORES, COMERCIALIZADORES Y EXHIBIDORES DE PELICULAS NACIONALES (FIDECINE).</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</si>
  <si>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</si>
  <si>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</si>
  <si>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</si>
  <si>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</si>
  <si>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</si>
  <si>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</si>
  <si>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</si>
  <si>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</si>
  <si>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</si>
  <si>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</si>
  <si>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</si>
  <si>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</si>
  <si>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</si>
  <si>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RAMO COORDINADOR</t>
  </si>
  <si>
    <t>CREACION DE UN FONDO DE INVERSION PARA PROPORCIONAR AYUDA ECONOMICA A LOS PENSIONADOS Y JUBILADOS DEL IMSS E ISSSTE PARA LA ADQUISICION DE PROTESIS, ORTESIS Y APARATOS ORTOPEDICOS, CON ALGUNA DISCAPACIDAD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</si>
  <si>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</si>
  <si>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</si>
  <si>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</si>
  <si>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</si>
  <si>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</si>
  <si>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HKA</t>
  </si>
  <si>
    <t>SERVICIO DE ADMINISTRACIÓN Y ENAJENACIÓN DE BIENES</t>
  </si>
  <si>
    <t>GARANTIZAR LA CONSTRUCCIÓN DE 159 CASAS PARA TRABAJADORES DEL FERROCARRIL DE SONORA-BAJA CALIFORNIA, SOBRE TERRENOS UBICADOS EN BENJAMÍN HILL, SON., Y EN MEXICALI, B.C.</t>
  </si>
  <si>
    <t>FIDEICOMISO DEL FONDO DE COBERTURA SOCIAL DE TELECOMUNICACIONES</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</si>
  <si>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</si>
  <si>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</si>
  <si>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</si>
  <si>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</si>
  <si>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</si>
  <si>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</si>
  <si>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</si>
  <si>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</si>
  <si>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DOÑA DOLORES OLMEDO PATIÑO</t>
  </si>
  <si>
    <t>MUSEO DOLORES OLMEDO PATIÑO</t>
  </si>
  <si>
    <t>B00</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</si>
  <si>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</si>
  <si>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</si>
  <si>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</si>
  <si>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</si>
  <si>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</si>
  <si>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</si>
  <si>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</si>
  <si>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</si>
  <si>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</si>
  <si>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</si>
  <si>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</si>
  <si>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MDC</t>
  </si>
  <si>
    <t>INSTITUTO MEXICANO DE CINEMATOGRAFÍA</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</si>
  <si>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</si>
  <si>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</si>
  <si>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</si>
  <si>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</si>
  <si>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</si>
  <si>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</si>
  <si>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</si>
  <si>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</si>
  <si>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</si>
  <si>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</si>
  <si>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</si>
  <si>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</si>
  <si>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</si>
  <si>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</si>
  <si>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</si>
  <si>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</si>
  <si>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</si>
  <si>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</si>
  <si>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</si>
  <si>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</si>
  <si>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</si>
  <si>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</si>
  <si>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</si>
  <si>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GOBIERNO DEL ESTADO DE TLAXCALA</t>
  </si>
  <si>
    <t>FONDO MIXTO DE FOMENTO A LA INVESTIGACIÓN CIENTÍFICA Y TECNOLÓGICA CONACYT-GOBIERNO DEL ESTADO DE TLAXCALA</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</si>
  <si>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</si>
  <si>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</si>
  <si>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</si>
  <si>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</si>
  <si>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</si>
  <si>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</si>
  <si>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</si>
  <si>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</si>
  <si>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ADMINISTRAR LOS RECURSOS QUE SE OBTENGA DE LA ENAJENACION DE TERRENOS NACIONALES Y DE LA VENTA O REGULARIZACION DE LA TENENCIA DE LA TIERRA EN LAS COLONIAS AGRICOLAS Y GANADERAS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</si>
  <si>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</si>
  <si>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</si>
  <si>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</si>
  <si>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</si>
  <si>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</si>
  <si>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</si>
  <si>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</si>
  <si>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</si>
  <si>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</si>
  <si>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</si>
  <si>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</si>
  <si>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</si>
  <si>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</si>
  <si>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</si>
  <si>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</si>
  <si>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</si>
  <si>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</si>
  <si>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</si>
  <si>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</si>
  <si>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</si>
  <si>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</si>
  <si>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</si>
  <si>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</si>
  <si>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</si>
  <si>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</si>
  <si>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</si>
  <si>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</si>
  <si>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</si>
  <si>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</si>
  <si>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</si>
  <si>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</si>
  <si>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</si>
  <si>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</si>
  <si>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</si>
  <si>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</si>
  <si>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FID. 1327.- GOBIERNO FEDERAL, PROGRAMA DE VIVIENDA PARA MAGISTRADOS Y JUECES DEL PODER JUDICIAL FEDERAL</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</si>
  <si>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</si>
  <si>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</si>
  <si>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</si>
  <si>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</si>
  <si>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DESTINAR RECURSOS PARA PROYECTOS ESPECÍFICOS DE INVESTIGACIÓN, ASÍ COMO CUBRIR LOS GASTOS OCASIONADOS POR LA CREACIÓN Y MANTENIMIENTO DE INSTALACIONES DE INVESTIGACIÓN, SU EQUIPAMIENTO, ETC.</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</si>
  <si>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</si>
  <si>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</si>
  <si>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</si>
  <si>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</si>
  <si>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</si>
  <si>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</si>
  <si>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</si>
  <si>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</si>
  <si>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CÁMARA NACIONAL DE LAS INDUSTRIAS PESQUERA Y ACUÍCOLA</t>
  </si>
  <si>
    <t>700008H00133</t>
  </si>
  <si>
    <t>2ESTATAL</t>
  </si>
  <si>
    <t>INTERACCIONES</t>
  </si>
  <si>
    <t>OTRO</t>
  </si>
  <si>
    <t>FIDEICOMISO DE FOMENTO INDUSTRIAL LANFI</t>
  </si>
  <si>
    <t>GOBIERNO DEL ESTADO DE COAHUILA DE ZARAGOZA</t>
  </si>
  <si>
    <t>UNIDAD DE ASUNTOS INTERNACIONALES DE HACIENDA</t>
  </si>
  <si>
    <t>COMISIÓN NACIONAL DEL AGUA</t>
  </si>
  <si>
    <t>700006GIC189</t>
  </si>
  <si>
    <t>MAND. 1312.- JUICIO PROMOVIDO POR ICA VS INECEL DE LA REPUBLICA DE ECUADOR.</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</si>
  <si>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</si>
  <si>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</si>
  <si>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</si>
  <si>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</si>
  <si>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</si>
  <si>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FIDEICOMISO DE INVERSION Y ADMINISTRACION PARA LA INTEGRACION DEL FONDO DE PRESTAMOS A CORTO PLAZO PARA APOYAR A LOS TRABAJADORES DE CAPUFE EN CASOS DE CONTIGENCIA.</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</si>
  <si>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</si>
  <si>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</si>
  <si>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</si>
  <si>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</si>
  <si>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</si>
  <si>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</si>
  <si>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</si>
  <si>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</si>
  <si>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</si>
  <si>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</si>
  <si>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</si>
  <si>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</si>
  <si>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</si>
  <si>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</si>
  <si>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</si>
  <si>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</si>
  <si>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</si>
  <si>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</si>
  <si>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</si>
  <si>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</si>
  <si>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</si>
  <si>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</si>
  <si>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</si>
  <si>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</si>
  <si>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</si>
  <si>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</si>
  <si>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</si>
  <si>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</si>
  <si>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</si>
  <si>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</si>
  <si>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</si>
  <si>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</si>
  <si>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</si>
  <si>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</si>
  <si>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</si>
  <si>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</si>
  <si>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</si>
  <si>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</si>
  <si>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</si>
  <si>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</si>
  <si>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</si>
  <si>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</si>
  <si>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</si>
  <si>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</si>
  <si>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</si>
  <si>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</si>
  <si>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</si>
  <si>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</si>
  <si>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</si>
  <si>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</si>
  <si>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</si>
  <si>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</si>
  <si>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</si>
  <si>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</si>
  <si>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</si>
  <si>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</si>
  <si>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</si>
  <si>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</si>
  <si>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</si>
  <si>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</si>
  <si>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</si>
  <si>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</si>
  <si>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</si>
  <si>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</si>
  <si>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AUTOPISTAS TIJUANA- MEXICALI, S.A. DE C.V.</t>
  </si>
  <si>
    <t>700009JOU246</t>
  </si>
  <si>
    <t>700009JOU247</t>
  </si>
  <si>
    <t>FIDEICOMISO MEXICANA DE TÉCNICOS DE AUTOPISTAS (LIBRAMIENTO ORIENTE SLP)</t>
  </si>
  <si>
    <t>CONSORCIO DEL MAYAB, S.A.</t>
  </si>
  <si>
    <t>700009JOU252</t>
  </si>
  <si>
    <t>J3R</t>
  </si>
  <si>
    <t>FERROCARRILES NACIONALES DE MÉXICO (EN PROCESO DE DESINCORPORACIÓN)</t>
  </si>
  <si>
    <t>700009J3R057</t>
  </si>
  <si>
    <t>PARA MODERNIZAR LA EDUCACIÓN SUPERIOR Y LA REALIZACIÓN DE PROYECTOS MULTINSTITUCIONALES ESPECÍFICOS Y VERIFICABLES, ENCAMINADOS AL MEJORAMIENTO, INNOVACIÓN Y REORDENAMIENTO DE LAS INSTITUCIONES DE EDUCACIÓN SUPERIOR PARTICIPANTES EN LOS MISMOS.</t>
  </si>
  <si>
    <t>DIRECCIÓN GENERAL DE ADMINISTRACIÓN</t>
  </si>
  <si>
    <t>QEU</t>
  </si>
  <si>
    <t>FIDEICOMISO FONDO NACIONAL DE FOMENTO EJIDAL</t>
  </si>
  <si>
    <t>199815QEU00755</t>
  </si>
  <si>
    <t>FIDEICOMISO TRASLATIVO DE DOMINIO PUERTO LOS CABOS</t>
  </si>
  <si>
    <t>DESARROLLO DE UN PROYECTO TURÍSTICO</t>
  </si>
  <si>
    <t>INVEX</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</si>
  <si>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</si>
  <si>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</si>
  <si>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</si>
  <si>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</si>
  <si>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</si>
  <si>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</si>
  <si>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</si>
  <si>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</si>
  <si>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</si>
  <si>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199810K2O00734</t>
  </si>
  <si>
    <t>SCOTIABANK INVERLAT</t>
  </si>
  <si>
    <t>BBVA BANCOMER SERVICIOS</t>
  </si>
  <si>
    <t>BANAMEX</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</si>
  <si>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</si>
  <si>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</si>
  <si>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</si>
  <si>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</si>
  <si>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</si>
  <si>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</si>
  <si>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</si>
  <si>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</si>
  <si>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</si>
  <si>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</si>
  <si>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</si>
  <si>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</si>
  <si>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</si>
  <si>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</si>
  <si>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</si>
  <si>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</si>
  <si>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</si>
  <si>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DIRECCIÓN GENERAL DE TRANSPORTE FERROVIARIO Y MULTIMODAL</t>
  </si>
  <si>
    <t>700006GIC053</t>
  </si>
  <si>
    <t>FID. 122.- BENJAMÍN HILL TRABAJADORES F.F.C.C. SONORA-BAJA CALIFORNIA</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</si>
  <si>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</si>
  <si>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</si>
  <si>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</si>
  <si>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</si>
  <si>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</si>
  <si>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</si>
  <si>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</si>
  <si>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</si>
  <si>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</si>
  <si>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</si>
  <si>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</si>
  <si>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</si>
  <si>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</si>
  <si>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</si>
  <si>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</si>
  <si>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</si>
  <si>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</si>
  <si>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</si>
  <si>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</si>
  <si>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</si>
  <si>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</si>
  <si>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</si>
  <si>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</si>
  <si>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ECONOMÍA</t>
  </si>
  <si>
    <t>NACIONAL FINANCIERA, S.N.C.</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</si>
  <si>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</si>
  <si>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</si>
  <si>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</si>
  <si>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</si>
  <si>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</si>
  <si>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UNIDAD DE INVERSIONES</t>
  </si>
  <si>
    <t>CENTRO DE ESTUDIOS PARA LA PREPARACIÓN Y EVALUACIÓN SOCIOECONÓMICA DE PROYECTOS (CEPEP)</t>
  </si>
  <si>
    <t>FONDO DE DESINCORPORACIÓN DE ENTIDADES</t>
  </si>
  <si>
    <t>UNIDAD DE POLÍTICA Y CONTROL PRESUPUESTARIO</t>
  </si>
  <si>
    <t>700006GIC049</t>
  </si>
  <si>
    <t>FONDO DE AHORRO CAPITALIZABLE DE LOS TRABAJADORES AL SERVICIO DEL ESTADO (FONAC)</t>
  </si>
  <si>
    <t>BANCA PRIVADA</t>
  </si>
  <si>
    <t>FIDEICOMISO PARA LA INFRAESTRUCTURA EN LOS ESTADOS (FIES)</t>
  </si>
  <si>
    <t>GOBIERNO DEL ESTADO DE ZACATECAS</t>
  </si>
  <si>
    <t>INSTITUTO NACIONAL DE INVESTIGACIONES FORESTALES, AGRÍCOLAS Y PECUARIAS</t>
  </si>
  <si>
    <t>200508JAG01396</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</si>
  <si>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</si>
  <si>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</si>
  <si>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</si>
  <si>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</si>
  <si>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</si>
  <si>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</si>
  <si>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</si>
  <si>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</si>
  <si>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</si>
  <si>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</si>
  <si>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</si>
  <si>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FONDO DE PENSIONES DE CONTRIBUCION DEFINIDA DE BANCOMEXT</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</si>
  <si>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</si>
  <si>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</si>
  <si>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</si>
  <si>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</si>
  <si>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</si>
  <si>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</si>
  <si>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</si>
  <si>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</si>
  <si>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SAN LUIS POTOSÍ</t>
  </si>
  <si>
    <t>FONDO MIXTO CONACYT-GOBIERNO DEL ESTADO DE SINALOA</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</si>
  <si>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</si>
  <si>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</si>
  <si>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</si>
  <si>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</si>
  <si>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</si>
  <si>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</si>
  <si>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</si>
  <si>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</si>
  <si>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</si>
  <si>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</si>
  <si>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</si>
  <si>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</si>
  <si>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</si>
  <si>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</si>
  <si>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</si>
  <si>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</si>
  <si>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</si>
  <si>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</si>
  <si>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</si>
  <si>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200111MDC01219</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</si>
  <si>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</si>
  <si>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</si>
  <si>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</si>
  <si>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</si>
  <si>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</si>
  <si>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</si>
  <si>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</si>
  <si>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</si>
  <si>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</si>
  <si>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</si>
  <si>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</si>
  <si>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</si>
  <si>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</si>
  <si>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</si>
  <si>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</si>
  <si>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</si>
  <si>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</si>
  <si>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</si>
  <si>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</si>
  <si>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</si>
  <si>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</si>
  <si>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</si>
  <si>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</si>
  <si>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</si>
  <si>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</si>
  <si>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UNIDAD DE BANCA, VALORES Y AHORRO</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</si>
  <si>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</si>
  <si>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</si>
  <si>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</si>
  <si>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</si>
  <si>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</si>
  <si>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</si>
  <si>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</si>
  <si>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</si>
  <si>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</si>
  <si>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</si>
  <si>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</si>
  <si>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</si>
  <si>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</si>
  <si>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</si>
  <si>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</si>
  <si>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</si>
  <si>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CONSERVADURÍA DE PALACIO NACIONAL</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</si>
  <si>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</si>
  <si>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</si>
  <si>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</si>
  <si>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</si>
  <si>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</si>
  <si>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</si>
  <si>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</si>
  <si>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</si>
  <si>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</si>
  <si>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</si>
  <si>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</si>
  <si>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</si>
  <si>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EL FIDUCIARIO CUSTODIE, INVIERTA Y ADMINISTRE EL FONDO DEL FIDEICOMITENTE EN LOS TERMINOS DEL CONTRATO CELEBRADO Y EFECTUE LOS PAGOS QUE LE INSTRUYA EL COMITE TECNICO, EN BENEFICIO DE LOS PARTICIPANTES Y SUS BENEFICIARIOS.</t>
  </si>
  <si>
    <t>200906HIU01516</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</si>
  <si>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</si>
  <si>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</si>
  <si>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</si>
  <si>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FONDO DE LA AMISTAD MÉXICO-JAPÓN</t>
  </si>
  <si>
    <t>APOYAR PARCIALMENTE LOS PROYECTOS DE CARÁCTER EDUCATIVO, CULTURAL Y ACADÉMICO, QUE AYUDEN A ESTRECHAR LOS LAZOS DE AMISTAD ENTRE LOS DOS PAÍSES, ASÍ COMO INCREMENTAR EL CONOCIMIENTO MUTUO.</t>
  </si>
  <si>
    <t>PROCURAR LA OBTENCION DE CREDITOS PROVENIENTES DE INSTITUCIONES PRIVADAS PARA LA CONSTRUCCION DE CASAS SOBRE 518 LOTES DE TERRENOS.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</si>
  <si>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</si>
  <si>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</si>
  <si>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</si>
  <si>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</si>
  <si>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</si>
  <si>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</si>
  <si>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</si>
  <si>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</si>
  <si>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</si>
  <si>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</si>
  <si>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</si>
  <si>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</si>
  <si>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</si>
  <si>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</si>
  <si>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</si>
  <si>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</si>
  <si>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</si>
  <si>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</si>
  <si>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</si>
  <si>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</si>
  <si>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</si>
  <si>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199806GIH00585</t>
  </si>
  <si>
    <t>M. 133.- FRACCIONAMIENTO AGUA HEDIONDA.</t>
  </si>
  <si>
    <t>ENAJENACIÓN DE 150 LOTES EN EL FRACCIONAMIENTO DE AGUA HEDIONDA, EN CUAUTLA, MORELOS.</t>
  </si>
  <si>
    <t>G1H</t>
  </si>
  <si>
    <t>BANCO NACIONAL DEL EJÉRCITO, FUERZA AÉREA Y ARMADA, S.N.C.</t>
  </si>
  <si>
    <t>JAG</t>
  </si>
  <si>
    <t>K2N</t>
  </si>
  <si>
    <t>EXPORTADORA DE SAL, S.A. DE C.V.</t>
  </si>
  <si>
    <t>HSBC</t>
  </si>
  <si>
    <t>199806HIU00582</t>
  </si>
  <si>
    <t>FONDO PARA LA PARTICIPACIÓN DE RIESGOS 11480</t>
  </si>
  <si>
    <t>199806HIU00721</t>
  </si>
  <si>
    <t>MARIO RENATO MENÉNDEZ RODRÍGUEZ 7997</t>
  </si>
  <si>
    <t>SERFIN</t>
  </si>
  <si>
    <t>FONDO MIXTO DE FOMENTO A LA INVESTIGACIÓN CIENTÍFICA Y TECNOLÓGICA CONACYT-GOBIERNO DEL ESTADO BAJA CALIFORNIA</t>
  </si>
  <si>
    <t>FONDO MIXTO DE FOMENTO A LA INVESTIGACIÓN CIENTÍFICA Y TECNOLÓGICA CONACYT-GOBIERNO DEL ESTADO DE BAJA CALIFORNIA SUR</t>
  </si>
  <si>
    <t>FONDO DE ESTABILIZACIÓN DE LOS INGRESOS DE LAS ENTIDADES FEDERATIVAS (FEIEF)</t>
  </si>
  <si>
    <t>COMISIÓN PARA LA REGULARIZACIÓN DE LA TENENCIA DE LA TIERRA</t>
  </si>
  <si>
    <t>700020VQX416</t>
  </si>
  <si>
    <t>FONDO DE AHORRO PARA LOS TRABAJADORES DE CORETT</t>
  </si>
  <si>
    <t>200306HIU01336</t>
  </si>
  <si>
    <t>200306HIU01346</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</si>
  <si>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</si>
  <si>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</si>
  <si>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</si>
  <si>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</si>
  <si>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</si>
  <si>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</si>
  <si>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</si>
  <si>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</si>
  <si>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</si>
  <si>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199811L6L00875</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</si>
  <si>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</si>
  <si>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</si>
  <si>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</si>
  <si>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</si>
  <si>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</si>
  <si>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</si>
  <si>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EL GOBIERNO DEL DISTRITO FEDERAL CONSTITUYÓ COMO FIDEICOMITENTE EL FIDEICOMISO NO. 2723 DENOMINADO FIDEICOMISO MUSEO DE ARTE POPULAR MEXICANO</t>
  </si>
  <si>
    <t>200711H0001467</t>
  </si>
  <si>
    <t>FIDEICOMISO MUSEO DE ARTE POPULAR MEXICANO</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</si>
  <si>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</si>
  <si>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</si>
  <si>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</si>
  <si>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</si>
  <si>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</si>
  <si>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SUBSECRETARÍA DE EGRESOS</t>
  </si>
  <si>
    <t>ADMINISTRAR LOS RECURSOS, A EFECTO DE QUE SE DESTINEN A FOMENTAR Y CANALIZAR APOYOS A ESTUDIOS Y PROYECTOS QUE HAYAN SIDO IDENTIFICADOS POR LOS FIDEICOMITENTES COMO DETONADORES DE DESARROLLO ECONOMICO Y SOCIAL DE LA MESO REGION SUR SURESTE DE MEXICO.</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</si>
  <si>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</si>
  <si>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</si>
  <si>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</si>
  <si>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</si>
  <si>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</si>
  <si>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</si>
  <si>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</si>
  <si>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</si>
  <si>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</si>
  <si>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</si>
  <si>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</si>
  <si>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</si>
  <si>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</si>
  <si>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PROPORCIONAR APOYO ECONOMICO A LOS DEUDOS DE MILITARES QUE FALLEZCAN EN ACTOS DEL SERVICIO.</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</si>
  <si>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</si>
  <si>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</si>
  <si>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</si>
  <si>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</si>
  <si>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</si>
  <si>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FONDO PARA LA TRANSICION ENERGETICA Y EL APROVECHAMIENTO SUSTENTABLE DE LA ENERGIA</t>
  </si>
  <si>
    <t>SECRETARÍA</t>
  </si>
  <si>
    <t>F00</t>
  </si>
  <si>
    <t>COMISIÓN NACIONAL DE ÁREAS NATURALES PROTEGIDAS</t>
  </si>
  <si>
    <t>FIDEICOMISO ANGELES VERDES</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</si>
  <si>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</si>
  <si>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</si>
  <si>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</si>
  <si>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</si>
  <si>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</si>
  <si>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</si>
  <si>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</si>
  <si>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</si>
  <si>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</si>
  <si>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</si>
  <si>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</si>
  <si>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</si>
  <si>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</si>
  <si>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</si>
  <si>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</si>
  <si>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</si>
  <si>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</si>
  <si>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</si>
  <si>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</si>
  <si>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</si>
  <si>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201011L6I01529</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</si>
  <si>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</si>
  <si>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</si>
  <si>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</si>
  <si>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</si>
  <si>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</si>
  <si>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</si>
  <si>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</si>
  <si>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</si>
  <si>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</si>
  <si>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</si>
  <si>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</si>
  <si>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</si>
  <si>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</si>
  <si>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</si>
  <si>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</si>
  <si>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</si>
  <si>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CIATEC, A.C. "CENTRO DE INNOVACIÓN APLICADA EN TECNOLOGÍAS COMPETITIVAS"</t>
  </si>
  <si>
    <t>REUNIR RECURSOS PARA EL DESARROLLO DE PROYECTOS DE ALTO IMPACTO PARA LA INDUSTRIA Y PARA LA MODERNIZACIÓN DE LAS INSTLACIONES INCLUYENDO SU EQUIPAMIENTO</t>
  </si>
  <si>
    <t>20113890X01544</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</si>
  <si>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</si>
  <si>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</si>
  <si>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</si>
  <si>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FIDEICOMISO DE CAPITAL EMPRENDEDOR</t>
  </si>
  <si>
    <t>LA INVERSIÓN Y ADMINISTRACIÓN DE RECURSOS QUE INTEGRAN SU PATRIMONIO, PARA DESTINARLOS AL FINANCIAMIENTO Y/O APOYO DE PROYECTOS INNOVADORES, YA SEA DE MANERA DIRECTA O INDIRECTA A TRAVÉS DE FONDOS PRIVADOS DE INVERSION.</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</si>
  <si>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</si>
  <si>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</si>
  <si>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</si>
  <si>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</si>
  <si>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</si>
  <si>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FIDEICOMISO CENTRO DE INGENIERÍA Y DESARROLLO INDUSTRIAL NO. 135826-8</t>
  </si>
  <si>
    <t>F/11025590 (ANTES 4483-0)</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</si>
  <si>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</si>
  <si>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$7,000,000.00   FECHA: 05/09/2006
OBSERVACIONES: A LA FECHA NO SE HAN PRESENTADO CASOS QUE HAYAN REQUERIDO LA APLICACIÓN DE LOS RECURSOS</t>
  </si>
  <si>
    <t>APORTACIÓN INICIAL:   MONTO: $1.00   FECHA: 24/05/1972
OBSERVACIONES: NO SE APORTARON RECURSOS PÚBLICOS FEDERALES A ESTE FIDEICOMISO.</t>
  </si>
  <si>
    <t>APORTACIÓN INICIAL:   MONTO: $176,817,025.75   FECHA: 22/12/2004
OBSERVACIONES: EL IMPORTE EN DISPONIBILIDAD SE REFIERE A VALORES DE FÁCIL REALIZACIÓN, REGISTRADOS EN EL ESTADO DE POSICIÓN O SITUACIÓN FINANCIERA.</t>
  </si>
  <si>
    <t>APORTACIÓN INICIAL:   MONTO: $1,000.00   FECHA: 31/10/1997
OBSERVACIONES: PROGRAMA DE GARANTIAS NAFIN.</t>
  </si>
  <si>
    <t>APORTACIÓN INICIAL:   MONTO: $20,000,000.00   FECHA: 07/12/2001
OBSERVACIONES: NINGUNA</t>
  </si>
  <si>
    <t>APORTACIÓN INICIAL:   MONTO: $3,069,000.00   FECHA: 05/05/2003
OBSERVACIONES: SIN COMENTARIOS</t>
  </si>
  <si>
    <t>APORTACIÓN INICIAL:   MONTO: $1.00   FECHA: 12/12/1963
OBSERVACIONES: NO SE APORTARON RECURSOS PÚBLICOS FEDERALES A ESTE FIDEICOMISO.</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</si>
  <si>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</si>
  <si>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</si>
  <si>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</si>
  <si>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</si>
  <si>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</si>
  <si>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</si>
  <si>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$5,464,683.00   FECHA: 11/01/1976
OBSERVACIONES: NINGUNA</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</si>
  <si>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</si>
  <si>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$68,705,554.00   FECHA: 13/06/2000
OBSERVACIONES: CONVENIO EN PROCESO DE EXTINCIÓN</t>
  </si>
  <si>
    <t>APORTACIÓN INICIAL:   MONTO: $141,732,752.00   FECHA: 15/05/2002
OBSERVACIONES: CONVENIO EN PROCESO DE EXTINCIÓN</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</si>
  <si>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</si>
  <si>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</si>
  <si>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$10,000,000.00   FECHA: 15/08/2003
OBSERVACIONES: NINGUNA</t>
  </si>
  <si>
    <t>APORTACIÓN INICIAL:   MONTO: $5,000.00   FECHA: 28/11/2007
OBSERVACIONES: SIN OBSERVACIONES</t>
  </si>
  <si>
    <t>APORTACIÓN INICIAL:   MONTO: $150,000.00   FECHA: 04/08/1992
OBSERVACIONES: SIN OBSERVACIONES</t>
  </si>
  <si>
    <t>APORTACIÓN INICIAL:   MONTO: $1,000,000.00   FECHA: 13/11/2000
OBSERVACIONES: N/A</t>
  </si>
  <si>
    <t>APORTACIÓN INICIAL:   MONTO: $688,639.00   FECHA: 28/01/2008
OBSERVACIONES: ESTE FIDEICOMISO FUNCIONA UNICAMENTE CON RECURSOS AUTOGENERADOS</t>
  </si>
  <si>
    <t>APORTACIÓN INICIAL:   MONTO: $25,000.00   FECHA: 19/04/2001
OBSERVACIONES: APLICACIÓN DE ACUERDO A LO QUE SE ESTABLECE EN EL ARTICULO 50 DE LA LEY DE CIENCIA Y TECNOLOGÍA VIGENTE.</t>
  </si>
  <si>
    <t>90A</t>
  </si>
  <si>
    <t>CENTRO DE INVESTIGACIÓN EN GEOGRAFÍA Y GEOMÁTICA, "ING. JORGE L. TAMAYO", A.C.</t>
  </si>
  <si>
    <t>20113890A01547</t>
  </si>
  <si>
    <t>FONDO DE INVESTIGACIÓN CIENTÍFICA Y DESARROLLO TECNOLÓGICO DEL CENTRO DE INVESTIGACIÓN EN GEOGRAFÍA Y GEOMATICA, ING. .JORGE L. TAMAVO, A.C.</t>
  </si>
  <si>
    <t>MEDIANTE EL CUAL SE DESEA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t>
  </si>
  <si>
    <t>ACTINVER CASA DE BOLSA S.A. DE C.V.</t>
  </si>
  <si>
    <t>90Q</t>
  </si>
  <si>
    <t>CENTRO DE INVESTIGACIÓN CIENTÍFICA DE YUCATÁN, A.C.</t>
  </si>
  <si>
    <t>20113890Q01548</t>
  </si>
  <si>
    <t>FONDO DE INVESTIGACION CIENTIFICA Y DESARROLLO TECNOLOGICO DEL CENTRO DE INVESTIGACION CIENTIFICA DE YUCATAN, AC</t>
  </si>
  <si>
    <t>DE CONFORMIDAD CON LO ESTABLECIDO EN EL ART 50, FRACCION IV DE LA LEY DE CIENCIA Y TECNOLOGIA, FINANCIAR O COMPLEMENTAR FINANCIAMIENTO DE PROYECTOS ESPECÍFICOS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SIEMPRE QUE NO SE REGULARICE DICHA CONTRATACION POSTERIORMENTE.</t>
  </si>
  <si>
    <t>ACTINVER CASA DE BOLSA SA</t>
  </si>
  <si>
    <t>FONDO DE APOYO PARA INFRAESTRUCTURA Y SEGURIDAD</t>
  </si>
  <si>
    <t>OTORGAR APOYOS FINANCIEROS ASOCIADOS A INFRAESTRUCTURA EN LAS ENTIDADES FEDERATIVAS, INCLUYENDO LA DESTINADA A SEGURIDAD PÚBLICA, QUE SIRVAN COMO FUENTE DE PAGO AL COMPONENTE DE CAPITAL DE LOS CRÉDITOS QUE OTORGUE BANOBRAS EN TÉRMINOS DEL TRANSITORIO VIGÉSIMO SEXTO DEL DECRETO DE PRESUPUESTO DE EGRESOS DE LA FEDERACIÓN PARA EL EJERCICIO FISCAL 2012</t>
  </si>
  <si>
    <t>FONDO DE INFRAESTRUCTURA PARA PAÍSES DE MESOAMÉRICA Y EL CARIBE</t>
  </si>
  <si>
    <t>CONSEJO NACIONAL AGROPECUARIO, A.C.</t>
  </si>
  <si>
    <t>201206HAT01552</t>
  </si>
  <si>
    <t>FONDO DE INVERSIÓN DE CAPITAL EN AGRONEGOCIOS AGROPYME</t>
  </si>
  <si>
    <t>LA CREACIÓN DE UN PATRIMONIO AUTÓNOMO QUE PERMITA AL FIDEICOMITENTE Y A LOS FIDEICOMITENTES ADHERENTES, LA INTEGRACIÓN DE UN FONDO QUE SERÁ DESTINADO A LA PROMOCIÓN DE LA INVERSIÓN DE CAPITAL DE EMPRENDEDOR Y PRIVADO EN TERRITORIO NACIONAL, AL FOMENTO, DESARROLLO Y CONSOLIDACIÓN DE EMPRESAS, DEL SECTOR RURAL, AGROINDUSTRIAL Y DE AGRONEGOCIOS, SEAN ÉSTAS NUEVAS, DE RECIENTE CREACIÓNY/O DE TIEMPO EN OPERACIÓN PERO CON POTENCIAL DE DESARROLLO E INNOVACIÓN, NO LISTADAS EN BOLSA AL MOMENTO DE LA INVERSIÓN, RENTABLES Y/O GENERADORAS DE EMPLEO</t>
  </si>
  <si>
    <t>BANCO MULTIVA</t>
  </si>
  <si>
    <t>201209J0U01549</t>
  </si>
  <si>
    <t>SAN MARTÍN TEXMELUCAN-TLAXCALA-EL MOLINITO</t>
  </si>
  <si>
    <t>APORTACIÓN INICIAL:   MONTO: $35,000,000.00   FECHA: 03/02/1992
OBSERVACIONES: LOS RECURSOS APORTADOS POR CAPUFE COMO INVERSIÓN PARA LA CONSTRUCCIÓN DE LA CARRETERA, SE HICIERON DEL 3-FEB-1992 AL 12-OCT-1994 POR UN TOTAL DE 181'839,600.00 PESOS NOMINALES.</t>
  </si>
  <si>
    <t>APORTACIÓN INICIAL:   MONTO: $118,707,608.00   FECHA: 31/10/1994
OBSERVACIONES: LOS RECURSOS APORTADOS POR CAPUFE COMO INVERSIÓN PARA LA CONSTRUCCIÓN DE LA CARRETERA FUÉ EN UNA SOLA FECHA 31/OCT/1994 POR 118'707,608.00 PESOS NOMINALES.</t>
  </si>
  <si>
    <t>20123890X01553</t>
  </si>
  <si>
    <t>FONDO SECTORIAL DE INVESTIGACIÓN INIFED - CONACYT</t>
  </si>
  <si>
    <t>RJE</t>
  </si>
  <si>
    <t>INSTITUTO MEXICANO DE TECNOLOGÍA DEL AGUA</t>
  </si>
  <si>
    <t>201216RJE01554</t>
  </si>
  <si>
    <t>FONDO DE INVESTIGACIÓN CIENTÍFICA Y DESARROLLO TECNOLÓGICO DEL INSTITUTO MEXICANO DE TECNOLOGÍA DEL AGUA</t>
  </si>
  <si>
    <t>APOYAR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CUIDANDO EN TODO MOMENTO QUE DICHOS INCENTIVOS NO SE CONSTITUYAN EN UN SOBRESUELDO O EN UNA PRESTACIÓN REGULARIZABLE, Y OTROS PROPÓSITOS DIRECTAMENTE VINCULADOS PARA PROYECTOS CIENTÍFICOS O DE INNOVACIÓN APROBADOS POR EL COMITÉ TÉCNICO. PODRÁ APOYARSE POR PARTE DE EL FIDEICOMITENTE LA CONTRATACIÓN DE PERSONAL POR TIEMPO DETERMINADO PARA PROYECTOS CIENTÍFICOS, TECNOLÓGICOS O DE INNOVACIÓN ESPECÍFICOS.</t>
  </si>
  <si>
    <t>CONSULTORÍA JURÍDICA</t>
  </si>
  <si>
    <t>FIDEICOMISO PARA CUBRIR GASTOS POR DEMANDAS EN EL EXTRANJERO</t>
  </si>
  <si>
    <t>OTORGAR APOYOS CON EL OBJETO DE CUBRIR LOS GASTOS PARA DEFENDER LOS ACTOS DEL ESTADO MEXICANO Y DE LOS SUJETOS DE APOYO, RELATIVOS A LOS PROCEDIMIENTOS INSTAURADOS ANTE TRIBUNALES O AUTORIDADES LEGALMENTE ESTABLECIDOS FUERA DE LOS ESTADOS UNIDOS MEXICANOS. DICHOS APOYOS CUBRIRÁN LOS GASTOS DE DEFENSA Y DEMÁS MONTOS QUE RESULTEN DEL PROCEDIMIENTO CORRESPONDIENTE, CON EL PROPÓSITO DE DEFENDER AL ESTADO MEXICANO Y A QUIEN SE LE INDIVIDUALICE EL PROCEDIMIENTO RESPECTIVO, POR ACTOS U OMISIONES QUE DERIVEN DEL EJERCICIO O DESEMPEÑO DE LAS FUNCIONES INHERENTES A UN EMPLEO, CARGO O COMISIÓN EN EL ÁMBITO DE LA ADMINISTRACIÓN PÚBLICA FEDERAL Y DE LA PROCURADURÍA.</t>
  </si>
  <si>
    <t>FIDEICOMISO QUE ADMINISTRARA EL FONDO PARA EL FORTALECIMIENTO DE SOCIEDADES Y COOPERATIVAS DE AHORRO Y PRESTAMO Y DE APOYO A SUS AHORRADORES.</t>
  </si>
  <si>
    <t>201206G1C01556</t>
  </si>
  <si>
    <t>FID. 2160 FONDO DE PENSIONES DE CONTRIBUCIÓN DEFINIDA</t>
  </si>
  <si>
    <t>ADMINISTRACIÓN Y OPERACIÓN DE UN FONDO DE PENSIONES DE CONTRIBUCIÓN DEFINIDA A QUE SE REFIERE LOS ARTICULOS 71 A 83 Y 86 DE LAS CONDICIONES GENERALES DE TRABAJO DE BANOBRAS(2009).</t>
  </si>
  <si>
    <t>FIDEICOMISO DE CONTRAGARANTIA PARA EL FINANCIAMIENTO EMPRESARIAL</t>
  </si>
  <si>
    <t>CONSTITUIR UN MECANISMO DE APOYO FINANCIERO EN TODOS AQUELLOS PROGRAMAS QUE APRUEBE LOS ÓRGANOS DE DECISIÓN DE LA FIDEICOMITENTE Y QUE SE HAGAN DEL CONOCIMIENTO DEL COMITÉ TÉCNICO, O QUE APRUEBE EL PROPIO COMITÉ TÉCNICO Y CUYA FINALIDAD SEA OTORGAR APOYOS A LAS EMPRESAS, ESPECIALMENTE MICRO, PEQUEÑAS Y MEDIANAS EMPRESAS, ASI COMO A PERSONAS FÍSICAS DEL PAÍS.</t>
  </si>
  <si>
    <t>A) (SUJETO A RENOVACIÓN DEL PROGRAMA POR MEXICO Y VENEZUELA) OTORGUE FINANCIAMIENTOS PARA INTERCAMBIO COMERCIAL ENTRE MÉXICO Y PAÍSES PARTICIPANTES, Y/O PROYECTOS DE DESARROLLO ECONÓMICO, GASTOS LOCALES DE PROYECTOS A SECTORES PÚBLICO Y PRIVADO E IMPORTADORES MEXICANOS DE BIENES Y SERVICIOS; B) ADMINISTRE CRÉDITOS OTORGADOS Y RECUPERACIONES, Y C) TRANSFIERA RECURSOS DISPONIBLES Y QUE A FUTURO SE RECIBAN AL FIDEICOMISO A CONSTITUIR (VIGÉSIMO SÉPTIMO TRANSITORIO DEL PEF 2012).</t>
  </si>
  <si>
    <t>201210K2O01558</t>
  </si>
  <si>
    <t>PLAN DE PENSIONES DE CONTRIBUCION DEFINIDA PARA EL PERSONAL DE MANDO DEL FIFOMI</t>
  </si>
  <si>
    <t>CUMPLIR CON LAS OBLIGACIONES LABORALES DE CONFORMIDAD CON LA NIF D-3 Y REGLAMENTO DEL PLAN DE PENSIONES DE CONTRIBUCION DEFINIDA PARA EL PERSONAL DE MANDO DEL FIFOMI, PARA SUGRAGAR LOS BENEFICIOS QUE EL FIFOMI OTORGA A SUS EMPLEADOS POR CONCEPTO DEL PAGO DE PLAN DE PENSIONES, TODA VEZ QUE SON OBLIGACIONES CONTRAIDAS CON EL PERSONAL Y NO SE PUEDEN EXTINGUIR.</t>
  </si>
  <si>
    <t>MANDATO PARA EL FONDO DE APOYO AL PROYECTO EN EL DISTRITO FEDERAL</t>
  </si>
  <si>
    <t>REALIZAR LAS OBRAS DE INFRAESTRUCTURA HIDRÁULICA EN MATERIA DE ABASTECIMIENTO DE AGUA POTABLE, DRENAJE Y SANEAMIENTO DE LA ZMVM Y SU ZONA DE INFLUENCIA, INCLUYENDO LA PROTECCIÓN DE ACUÍFEROS PARA PROPICIAR SU RECARGA Y EVITAR SU SOBREEXPLOTACIÓN, CONFORME A LAS OBRAS QUE AUTORICE EL COMITÉ TÉCNICO.</t>
  </si>
  <si>
    <t>RAMO /
        TIPO /
               ÁMBITO</t>
  </si>
  <si>
    <t>DESARROLLO AGRARIO, TERRITORIAL Y URBANO</t>
  </si>
  <si>
    <t>FIDEICOMISO PARA EL CUMPLIMIENTO DE OBLIGACIONES EN MATERIA DE LOS DERECHOS HUMANOS</t>
  </si>
  <si>
    <t>SERVIR COMO MECANISMO DE PAGO DEL GOBIERNO FEDERAL PARA: I) DAR CUMPLIMIENTO A LAS OBLIGACIONES Y MEDIDAS DE REPARACIÓN DEL DAÑO QUE ORDENE LA CORTE INTERAMERICANA CONTRA EL ESTADO MEXICANO EN TÉRMINOS DE LAS DISPOSICIONES APLICABLES, Y II) LA IMPLEMENTACIÓN DE LAS MEDIDAS CAUTELARES DE PROTECCIÓN A LOS DERECHOS HUMANOS DICTADAS POR LA CORTE INTERAMERICANA, LA COMISIÓN INTERAMERICANA O LA COMISIÓN EN EL NUMERARIO Y LAS MODALIDADES DE ENTREGA CORRESPONDIENTES, A LOS SUJETOS QUE SE SEÑALEN EN LAS MISMAS, CUANDO POR LAS CARACTERÍSTICAS DE DICHAS OBLIGACIONES Y MEDIDAS CAUTELARES, LOS RECURSOS PARA SU CUMPLIMIENTO O EJECUCIÓN NO SE ENCUENTREN PROGRAMADOS DENTRO DEL PRESUPUESTO DE EGRESOS DE LA FEDERACIÓN.</t>
  </si>
  <si>
    <t>FONDO PARA LA PROTECCIÓN DE PERSONAS DEFENSORAS DE DERECHOS HUMANOS Y PERIODISTAS</t>
  </si>
  <si>
    <t>EN TÉRMINOS DE LOS ARTÍCULOS 1°,48 Y 49 DE LA LEY PARA LA PROTECCIÓN DE PERSONAS DEFENSORAS DE DERECHOS HUMANOS Y PERIODISTAS, SE DESTINARÁN RECURSOS EXCLUSIVAMENTE PARA LA IMPLEMENTACIÓN Y OPERACIÓN DE LAS MEDIDAS DE PREVENSIÓN, MEDIDAS PREVENTIVAS, MEDIDAS DE PROTECCIÓN Y MEDIDAS URGENTES DE PROTECCIÓN, QUE GARANTICEN LA VIDA, INTEGRIDAD, LIBERTAD Y SEGURIDAD DE LAS PERSONAS QUE SE ENCUENTREN EN SITUACIÓN DE RIESGO COMO CONSECUENCIA DE LA DEFENSA O PROMOCIÓN DE DERECHOS HUMANOS, Y DEL EJERCICIO DE LA LIBERTAD DE EXPRESIÓN Y EL PERIODISMO PARA LA IMPLEMENTACIÓN DEL MECANISMO DE PROTECCIÓN PARA PERSONAS DEFENSORAS DE DERECHOS HUMANOS Y PERIODISTAS</t>
  </si>
  <si>
    <t>K00</t>
  </si>
  <si>
    <t>AGENCIA MEXICANA DE COOPERACIÓN INTERNACIONAL PARA EL DESARROLLO</t>
  </si>
  <si>
    <t>201205K0001563</t>
  </si>
  <si>
    <t>FONDO NACIONAL DE COOPERACIÓN INTERNACIONAL PARA EL DESARROLLO</t>
  </si>
  <si>
    <t>DESTINAR LOS RECURSOS QUE INTEGRAN SU PATRIMONIO PARA LA CONSECUCIÓN DE LOS OBJETIVOS PREVISTOS EN LA LEY DE COOPERACIÓN INTERNACIONAL PARA EL DESARROLLO QUE TENGAN COMO PROPÓSITO PROMOVER EL DESARROLLO HUMANO SUSTENTABLE, EL AUMENTO PERMANENTE DE LOS NIVELES EDUCATIVO, TÉCNICO, CIENTÍFICO Y CULTURAL; LA DISMINUCIÓN DE LAS ASIMETRÍAS ENTRE LOS PAÍSES DESARROLLADOS Y PAÍSES EN VÍAS DE DESARROLLO; LA BÚSQUEDA DE LA PROTECCIÓN DEL MEDIO AMBIENTE Y LA LUCHA CONTRA EL CAMBIO CLIMÁTICO; ASÍ COMO EL FORTALECIMIENTO A LA SEGURIDAD PÚBLICA, DEL ESTADO DE DERECHO, DE EQUIDAD DE GÉNERO, LA PROMOCIÓN DEL DESARROLLO SUSTENTABLE, TRANSPARENCIA Y RENDICIÓN DE CUENTAS.</t>
  </si>
  <si>
    <t>HBW</t>
  </si>
  <si>
    <t>FONDO DE GARANTÍA Y FOMENTO PARA LA AGRICULTURA, GANADERÍA Y AVICULTURA</t>
  </si>
  <si>
    <t>201206HBW01559</t>
  </si>
  <si>
    <t>FIDEICOMISO DE PENSIONES, DEL FONDO DE GARANTÍA Y FOMENTO PARA LA AGRICULTURA, GANADERÍA Y AVICULTURA</t>
  </si>
  <si>
    <t>QUE EL FIDUCIARIO RECIBA EN PROPIEDAD FIDUCIARIA LOS RECURSOS QUE EL FIDEICOMITENTE TIENE REGISTRADOS COMO ACTIVOS DEL PLAN PARA CUBRIR OBLIGACIONES LABORALES AL RETIRO, LO INVIERTA, ADMINISTRE Y ENTREGUE AL FIDEICOMITENTE LAS CANTIDADES DE RECURSOS NECESARIOS PARA QUE ÉSTE REALICE DIRECTAMENTE LOS PAGOS DE LAS PENSIONES, PRESTACIONES Y OTROS BENEFICIOS POSTERIORES AL RETIRO, ASÍ COMO LOS RETIROS QUE SOLICITE EL PERSONAL DE SUS CUENTAS INDIVIDUALES DEL FONDO INDIVIDUAL DE PENSIONES Y RENDIMIENTOS DEL PRÉSTAMO ESPECIAL DE AHORRO (PEA) QUE CORRESPONDAN A LOS FIDEICOMISARIOS.</t>
  </si>
  <si>
    <t>DIRECCIÓN GENERAL DE PROMOCIÓN CULTURAL Y ACERVO PATRIMONIAL</t>
  </si>
  <si>
    <t>201206HAT01562</t>
  </si>
  <si>
    <t>CREACION DE UN PATRIMONIO AUTONOMO QUE PERMITA AL FIDEICOMITENTE Y A LOS FIDEICOMITENTES ADHERENTES, LA INTEGRACION DE UN FONDO QUE SERA DESTINADO A LA PROMOCION DE LA INVERSION DE CAPITAL DE RIESGO EN TERRITORIO NACIONAL, AL FOMENTO, DESARROLLO Y CONSOLIDACION DE EMPRESAS DEL SECTOR RURAL, AGROINDUSTRIAL Y DE AGRONEGOCIOS, SEAN ESTAS NUEVAS, DE RECIENTE CREACION Y/O DE TIEMPO EN OPERACION PERO CON POTENCIAL DE CRECIMIENTO</t>
  </si>
  <si>
    <t>COORDINACIÓN DE LA SOCIEDAD DE LA INFORMACIÓN Y EL CONOCIMIENTO</t>
  </si>
  <si>
    <t>SAE</t>
  </si>
  <si>
    <t>SUBSECRETARÍA DE PLANEACIÓN Y POLÍTICA AMBIENTAL</t>
  </si>
  <si>
    <t>FONDO PARA EL CAMBIO CLIMÁTICO</t>
  </si>
  <si>
    <t>SON FINES DEL FIDEICOMISO, EN TÉRMINOS DE LAS DISPOSICIONES APLICABLES: I) CONFORME AL ARTÍCULO 80 DE LA LEY GENERAL DE CAMBIO CLIMÁTICO (LEY) CAPTAR Y CANALIZAR RECURSOS FINANCIEROS PÚBLICOS, PRIVADOS, NACIONALES E INTERNACIONALES, PARA APOYAR LA IMPLEMENTACIÓN DE ACCIONES PARA ENFRENTAR EL CAMBIO CLIMÁTICO; U) EN TÉRMINOS DEL ARTÍCULO 82 DE LA LEY, CANALIZAR DICHOS RECURSOS PARA APOYAR LA IMPLEMENTACIÓN DE LAS ACCIONES SEÑALADAS EN DICHO ARTÍCULO PARA ENFRENTAR EL CAMBIO CLIMÁTICO, Y III) CONFORME AL NOVENO TRANSITORIO DE LA LEY, PREVIA INSTRUCCIÓN DEL COMITÉ TÉCNICO, DESTINAR AL PAGO DE LAS ACCIONES ESPECÍFICAS PREVISTAS EN LA CLÁUSULA TERCERA DEL CONTRATO DE FIDEICOMISO.</t>
  </si>
  <si>
    <t>INTERCAM CASA DE BOLSA S.A. DE C.V.</t>
  </si>
  <si>
    <t>LA ADMINISTRACIÓN DE LOS RECURSOS QUE SE DESTINARÁN PARA EJECUTAR ACCIONES Y REALIZAR EROGACIONES RELATIVAS A LA PROMOCIÓN Y FOMENTO DE LA ACTIVIDAD PREVENTIVA TENDIENTE A REDUCIR LOS RIESGOS Y DISMINUIR O EVITAR LOS EFECTOS DESTRUCTIVOS DE LOS FENÓMENOS NATURALES Y LA PROMOCIÓN AL DESARROLLO DE ESTUDIOS ORIENTADOS A LA GESTIÓN INTEGRAL DEL RIESGO DE ACUERDO EN LO PREVISTO EN LAS REGLAS Y DEMÁS DISPOSICIONES APLICABLES</t>
  </si>
  <si>
    <t>APORTACIÓN INICIAL:   MONTO: $100,000.00   FECHA: 31/12/2003
OBSERVACIONES: EL FIDEICOMISO PREVENTIVO TIENE POR OBJETO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</si>
  <si>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DIRECCIÓN GENERAL DE PROGRAMACIÓN Y PRESUPUESTO</t>
  </si>
  <si>
    <t>CUBRIR LOS PAGOS QUE SE DERIVEN DE LOS PROCESOS DE DESINCORPORACIÓN DE ENTIDADES Y ADMINISTRAR BIENES.</t>
  </si>
  <si>
    <t>SOCIEDADES COOPERATIVAS DE AHORRO Y PRÉSTAMO CON NIVELES DE OPERACION DE I A IV</t>
  </si>
  <si>
    <t>201306HJO01565</t>
  </si>
  <si>
    <t>FONDO DE SUPERVISIÓN AUXILIAR DE SOCIEDADES COOPERATIVAS DE AHORRO Y PRESTAMO Y DE PROTECCIÓN A SUS AHORRADORES. F/10217</t>
  </si>
  <si>
    <t>LA SUPERVISIÓN AUXILIAR DE LAS SOCIEDADES COOPERATIVAS DE AHORRO Y PRÉSTAMO CON NIVELES DE OPERACIÓN DE I A IV, LA REALIZACIÓN DE OPERACIONES PREVENTIVAS TENDIENTES A EVITAR PROBLEMAS FINANCIEROS QUE PUEDAN PRESENTAR LAS SOCIEDADES COOPERATIVAS DE AHORRO Y PRÉSTAMO CON NIVEL DE OPERACIONES DEL I A IV Y LA PROCURACIÓN EN EL CUMPLIMIENTO DE LAS OBLIGACIONES RELATIVAS A LOS DEPÓSITOS DE AHORRO DE LOS SOCIOS DE LAS SOCIEDADES COOPERATIVAS DE AHORRO Y PRÉSTAMO.</t>
  </si>
  <si>
    <t>SOCIEDADES FINANCIERAS POPULARES Y LAS SOCIEDADES FINANCIERAS COMUNITARIAS CON NIVEL DE OPERACION DE I A IV</t>
  </si>
  <si>
    <t>201306HJO01566</t>
  </si>
  <si>
    <t>FONDO DE PROTECCION DE SOCIEDADES FINANCIERAS POPULARES Y DE PROTECCIÓN A SUS AHORRADORES (F/10216)</t>
  </si>
  <si>
    <t>LA REALIZACIÓN DE OPERACIONES PREVENTIVAS TENDIENTES A EVITAR PROBLEMAS FINANCIEROS QUE PUEDAN PRESENTAR LAS SOCIEDADES FINANCIERAS POPULARES Y LAS SOCIEDADES FINANCIERAS COMUNITARIAS CON NIVEL DE OPERACIONES DEL I A IV.</t>
  </si>
  <si>
    <t>RJL</t>
  </si>
  <si>
    <t>INSTITUTO NACIONAL DE PESCA</t>
  </si>
  <si>
    <t>DIRECCIÓN GENERAL DE POLÍTICA DE TELECOMUNICACIONES Y DE RADIODIFUSIÓN</t>
  </si>
  <si>
    <t>F/21935-2</t>
  </si>
  <si>
    <t>CONCESIÓN OTORGADA A PARTICULAR POR EL GOBIERNO FEDERAL A TRAVÉS DE LA S.C.T. PARA LA CONSTRUCCIÓN, EXPLOTACIÓN, MANTENIMIENTO Y CONSERVACIÓN Y DEL TRAMO CARRETERO DE 250.0 KMS. DE LA CARRETERA KANTUNIL-CANCÚN.</t>
  </si>
  <si>
    <t>ACTINVER CASA DE BOLSA S.A DE C.V.</t>
  </si>
  <si>
    <t>91M</t>
  </si>
  <si>
    <t>FONDO DE INFORMACIÓN Y DOCUMENTACIÓN PARA LA INDUSTRIA</t>
  </si>
  <si>
    <t>FONDO DE INVESTIGACIÓN CIENTÍFICA Y DESARROLLO TECNOLÓGICO DEL FONDO DE INFORMACIÓN Y DOCUMENTACIÓN PARA LA INDUSTRIA INFOTEC</t>
  </si>
  <si>
    <t>20133891M01567</t>
  </si>
  <si>
    <t>FONDO DE INVESTIGACIÓN CIENTÍFICA Y DESARROLLO TECNOLÓGICODEL FONDO DE INFORMACIÓN Y DOCUMENTACIÓN PARA LA INDUSTRIA INFOTEC</t>
  </si>
  <si>
    <t>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Y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CIEENTÍFICOS, TECNOLÓGICOS O DE INNOVACIÓN.</t>
  </si>
  <si>
    <t>CI CASA DE BOLSA</t>
  </si>
  <si>
    <t>ENTREGAR RECURSOS A LAS DEPENDENCIAS Y ENTIDADES FEDERALES PARA LAS OBRAS Y ACCIONES DE RECONSTRUCCIÓN QUE SON RESPONSABILIDAD DEL GOBIERNO FEDERAL POR LA OCURRENCIA DE DESASTRES NATURALES.</t>
  </si>
  <si>
    <t>GEOTEL S. A. DE C.V.</t>
  </si>
  <si>
    <t>201306HAT01568</t>
  </si>
  <si>
    <t>FONDO DE INVERSION DE CAPITAL EN AGRONEGOCIOS (FICA SURESTE 2)</t>
  </si>
  <si>
    <t>CREACION DE UN PATRIMONIO AUTONOMO QUE PERMITA AL FIDEICOMITENTE Y A LOS FIDEICOMITENTES ADHERENTES LA INTEGRACION DE UN FONDO QUE SERA DESTINADO A LA PROMOCION DE LA INVERSION DE CAPITAL DE RIESGO EN LOS ESTADOS DE CHIAPAS, TABASCO Y YUCATAN, AL FOMENTO, DESARROLLO Y CONSOLIDACION DE EMPRESAS DEL SECTOR RURAL, AGROINDUSTRIAL Y AGRONEGOCIOS NUEVAS, DE RECIENTE CREACION Y/O DE TIEMPO DE OPERACION PERO CON POTENCIAL DE CRECIMIENTO, NO LISTADAS EN BOLSA AL MOMENTO DE LA INVERSION</t>
  </si>
  <si>
    <t>FIDEICOMISO 2003 "FONDO DE DESASTRES NATURALES"</t>
  </si>
  <si>
    <t>APORTACIÓN INICIAL:   MONTO: $46,980,846.00   FECHA: 28/03/1990
OBSERVACIONES: EL IMPORTE DE LA APORTACIÓN INICIAL ESTA EN VIEJOS PESOS. EL SOPORTE DOCUMENTAL INCLUYE: ESTADO DE CUENTA.</t>
  </si>
  <si>
    <t>DIRECCIÓN GENERAL DE DESARROLLO REGIONAL</t>
  </si>
  <si>
    <t>INSTITUTO NACIONAL DE ASTROFÍSICA, ÓPTICA Y ELECTRÓNICA</t>
  </si>
  <si>
    <t>DE CONFORMIDAD CON LA CLÁUSULA TERCERA: I)LA CAPACITACIÓN DE LOS SERVIDORES PÚBLICOS DE LOS GOBIERNOS FEDERAL, ESTATALES, MUNICIPALES Y DEL DISTRITO FEDERAL, EN MATERIA DE PREPARACIÓN, ELABORACIÓN, EJECUCIÓN, EVALUACIÓN Y SEGUIMIENTO DE PROYECTOS DE INVERSIÓN, II)LA DIFUSIÓN, POR CONDUCTO DE LA UNIDAD, DE LAS TÉCNICAS DE PREPARACIÓN, ELABORACIÓN, EJECUCIÓN, EVALUACIÓN Y SEGUIMIENTO DE LOS PROYECTOS DE INVERSIÓN, INCLUYENDO LA DISTRIBUCIÓN DE MATERIALES SOBRE DICHOS TEMAS, CUANDO NO EXISTA IMPEDIMENTO LEGAL PARA HACERLO, Y III) LA REALIZACIÓN DE ESTUDIOS QUE LE INSTRUYA LA UNIDAD RELACIONADOS CON EL EJERCICIO DE SUS ATRIBUCIONES Y PARA EL MEJOR DESEMPEÑO.</t>
  </si>
  <si>
    <t>201306G1C01571</t>
  </si>
  <si>
    <t>FIDEICOMISO FONDO DE APOYO A MUNICIPIOS</t>
  </si>
  <si>
    <t>SON FINES DEL FIDEICOMISO QUE EL FIDUCIARIO ENTREGUE LOS RECURSOS QUE EL COMITÉ TÉCNICO AUTORICE A MUNICIPIOS Y/O ORGANISMOS, DE MANERA DIRECTA O A TRAVÉS DE TERCEROS, CONFORME A LO DISPUESTO EN LOS LINEAMIENTOS, EN LAS DISPOSICIONES ESPECÍFICAS, EN LAS REGLAS DE OPERACIÓN Y EN LA CLÁUSULA OCTAVA DEL CONTRATO DE FIDEICOMISO. (CLÁUSULA TERCERA DEL CONTRATO DE FIDEICOMISO)</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</si>
  <si>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 EL FIDEICOMISO SE CREA CON FUNDAMENTO EN EL ARTÍCULO 162 DE LA LEY FEDERAL DEL TRABAJO Y TIENE COMO OBJETO LA CREACIÓN DE UNA RESERVA FINANCIERA PARA EL PAGO DE PRIMA DE ANTIGÜEDAD A LOS TRABAJADORES DE EDUCAL, NO ES UN FIDEICOMISO QUE TENGA ESTRUCTURA PROPIA, POR LO QUE NO CUENTA CON ESTADOS FINANCIEROS PROPIOS QUE TENGAN QUE SER DICTAMINADOS.</t>
  </si>
  <si>
    <t>QDV</t>
  </si>
  <si>
    <t>ESTATAL</t>
  </si>
  <si>
    <t>201318T4M01569</t>
  </si>
  <si>
    <t>CONTRATO ESPECIFICO ABIERTO PARA LA CONSTRUCCION Y SUMINISTRO DE REMOLCADORES, CHALANES Y EMBARCACIONES MULTIPROPOSITO PARA LA FLOTA MENOR DE PEMEX REFINACION</t>
  </si>
  <si>
    <t>PAGO DE OBLIGACIONES DERIVADAS DEL CONTRATO CELEBRADO ENTRE PEMEX REFINACIÓN Y LA SECRETARIA DE MARINA PARA LA CONSTRUCCIÓN Y SUMINISTRO DE REMOLCADORES, CHALANES Y EMBARCACIONES MULTIPROPOSITO PARA LA FLOTA MENOR DE PEMEX REFINACIÓN.</t>
  </si>
  <si>
    <t>91E</t>
  </si>
  <si>
    <t>EL COLEGIO DE LA FRONTERA SUR</t>
  </si>
  <si>
    <t>20133891E01570</t>
  </si>
  <si>
    <t>FONDO DE INVESTIGACION CIENTIFICA Y DESARROLLO TECNOLOGICO DE EL COLEGIO DE LA FRONTERA SUR FID. 784</t>
  </si>
  <si>
    <t>FINANCIAR O COMPLEMENTAR FINANCIAMIENTO DE PROYECTOS ESPECIFICOS DE INVESTIGACION,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DEL CONOCIMIENTO, EL OTORGAMIENTO DE INCENTIVOS EXTRAORDINARIOS A LOS INVESTIGADORES QUE PARTICIPEN EN LOS PROYECTOS, Y OTROS PROPÓSITOS DIRECTAMENTE VINCULADOS PARA PROYECTOS CIENTIFICOS, TECNOLOGICOS O DE INNOVACION APROBADOS; ASÍ COMO LA CONTRATACION DE PERSONAL POR TIEMPO DETERMINADO PARA PROYECTOS CIENTIFICOS, TECNOLOGICOS O DE INNOVACION.</t>
  </si>
  <si>
    <t>COORDINACIÓN NACIONAL DE PROTECCIÓN CIVIL</t>
  </si>
  <si>
    <t>APORTACIÓN INICIAL:   MONTO: $77,491,019.03   FECHA: 11/12/2003
OBSERVACIONES: ESTE FIDEICOMISO NO HA RECIBIDO APORTACIONES PRESUPUESTARIAS DEL GOBIERNO FEDERAL. LOS RECURSOS PROVIENEN DE APORTACIONES EFECTUADAS POR BANOBRAS.</t>
  </si>
  <si>
    <t>201406HIU01572</t>
  </si>
  <si>
    <t>FONDO PARA LA PARTICIPACIÓN DE RIESGOS EN FIANZAS</t>
  </si>
  <si>
    <t>COMPARTIR CON LAS INSTITUCIONES AFIANZADORAS DEL PAIS, EL RIESGO DE CUMPLIMIENTO SOBRE LAS FIANZAS ADMINISTRATIVAS DE OBRA Y/Ó PROVEEDURIA, QUE ÉSTAS OTORGUEN A LAS MICRO, PEQUEÑAS Y MEDIANAS EMPRESAS, ASI COMO A LAS PERSONAS FÍSICAS CON ACTIVIDAD EMPRESARIAL, QUE TENGAN CELEBRADO UN CONTRATO DE PROVEEDURIA DE BIENES, SERVICIOS Y/O OBRA PUBLICA, CON LA ADMINISTRACIÓN PÚBLICA FEDERAL.</t>
  </si>
  <si>
    <t>FIDEICOMISO 2165-8 "FONDO PARA LIQUIDACIÓN DE TRABAJADORES DE LA RED FONADIN" (ANTES FARAC).</t>
  </si>
  <si>
    <t>CUBRIR LA INDEMNIZACIÓN CONSTITUCIONAL Y PRESTACIONES DE LIQUIDACIÓN, FINIQUITO Y/O DE RETIRO CORRESPONDIENTES AL PERSONAL ESPECIALIZADO SUBCONTRATADO(OUTSOURCING)CON EL QUE EL FIDEICOMITENTE PRESTA SERVICIOS DE OPERACIÓN Y CONSERVACIÓN EN LOS TRAMOS Y PUENTES CONCESIONADOS AL FIDEICOMISO FONDO NACIONAL DE INFRAESTRUCTURA.</t>
  </si>
  <si>
    <t>INSTITUTO NACIONAL DEL EMPRENDEDOR</t>
  </si>
  <si>
    <t>FONDO MIXTO CONACYT - GOBIERNO MUNICIPAL DE LA PAZ, BAJA CALIFORNIA SUR.</t>
  </si>
  <si>
    <t>20143890X01573</t>
  </si>
  <si>
    <t>DESTINAR RECURSOS AL FOMENTO DE LA INVESTIGACIÓN CIENTÍFICA Y TECNOLÓGICA, LA INNOVACIÓN Y DESARROLLOS TECNOLÓGICOS; FORMACIÓN Y DESARROLLO DE RECURSOS HUMANOS ESPECIALIZADOS; DIVULGACIÓN CIENTÍFICA Y TECNOLÓGICA; CREACIÓN Y FORTALECIMIENTO DE GRUPOS O CUERPOS ACADÉMICOS DE INVESTIGACIÓN Y DESARROLLO TECNOLÓGICO; Y LA INFRAESTRUCTURA CIENTÍFICA Y TECNOLÓGICA; CON EL PROPÓSITO DE CONTRIBUIR AL DESARROLLO ECONÓMICO Y SOCIAL PARA EL “EJECUTIVO MUNICIPAL”.</t>
  </si>
  <si>
    <t>UNIDAD PARA LA DEFENSA DE LOS DERECHOS HUMANOS</t>
  </si>
  <si>
    <t>FIDEICOMISO PARA LA IMPLEMENTACIÓN DEL SISTEMA DE JUSTICIA PENAL EN LAS ENTIDADES FEDERATIVAS</t>
  </si>
  <si>
    <t>OTORGAR LOS APOYOS FINANCIEROS PREVISTOS EN EL PEF14 A LAS ENTIDADES FEDERATIVAS, PARA LA IMPLEMENTACIÓN DEL SISTEMA DE JUSTICIA PENAL.</t>
  </si>
  <si>
    <t>APORTACIÓN INICIAL:   MONTO: $1.00   FECHA: 01/01/2010
OBSERVACIONES: NINGUNA</t>
  </si>
  <si>
    <t>PLAN DE PENSIONES PERSONAL OPERATIVO</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</si>
  <si>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 EL 6 DE JUNIO DE 2012 SE TRASPASO $57,518,259 PARA LA SEPARACION DEL FONDOS DE PERSONAL OPERATIVO Y PERSONAL DE MANDO AL FONDO CON CLAVE 201210K2O01558.CON FECHA 30 DE JULIO 2014 SE SUSTITUYÓ FIDUCIARIA, PASANDO DE ACTINVER CASA DE BOLSA, S.A. DE C.V. A SCOTIABANK INVERLAT,SA.,INSTITUCION DE BANCA MULTIPLE, GRUPO FINANCIERO SCOTIABANK INVERLAT.</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</si>
  <si>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C.V.CON FECHA 30 DE JULIO DE 2014 SE SUSTITUYO FIDUCIARIA, PASANDO DE ACTINVER CASA DE BOLSA, SA DE CV A SCOTIABANK INVERLAT, SA, INSTITUCION DE BANCA MULTIPLE, GRUPO FINANCIERO SCOTIABANK INVERLAT.</t>
  </si>
  <si>
    <t>APORTACIÓN INICIAL:   MONTO: $57,518,259.00   FECHA: 06/06/2012
OBSERVACIONES: SE CONSTITUYE DEL TRASPASO DEL PLAN DE PENSIONES 199810K2O00734 POR LA SEPARACION DE FONDOS PARA PERSONAL OPERATIVO Y PERSONAL DE MANDO. CON FECHA 30 DE JULIO DE 2014 SE SUSTITUYO FIDUCIARIA, PASANDO DE ACTINVER CASA DE BOLSA, SA DE CV A SCOTIABANK INVERLAT, SA, INSTITUCION DE BANCA MULTIPLE, GRUPO FINANCIERO SCOTIABANK INVERLAT.</t>
  </si>
  <si>
    <t>20143890X01575</t>
  </si>
  <si>
    <t>FONDO SECTORIAL CONACYT - SEGOB - CNS PARA LA SEGURIDAD PÚBLICA</t>
  </si>
  <si>
    <t>20143890X01576</t>
  </si>
  <si>
    <t>FONDO SECTORIAL DE INVESTIGACIÓN, DESARROLLO TECNOLÓGICO E INNOVACIÓN DEL EJÉRCITO Y FUERZA AÉREA MEXICANOS, CONACYT - SEDENA</t>
  </si>
  <si>
    <t>DE CONFORMIDAD CON LO ESTABLECIDO EN LA LCYT, EL "FONDO" TENDRÁ POR OBJETO FINANCIAR EL GASTO Y LAS INVERSIONES DE LOS PROYECTOS DE INVESTIGACIÓN, DESARROLLO TECNOLÓGICO E INNOVACIÓN, QUE REQUIERA EL SECTOR EN LAS ÁREAS DE CONOCIMIENTO DEL EJÉRCITO Y FUERZA AÉREA MEXICANOS, EN EL MARCO DE LOS PROGRAMAS QUE EL COMITÉ TÉCNICO Y DE ADMINISTRACIÓN APRUEBE</t>
  </si>
  <si>
    <t>20143890X01577</t>
  </si>
  <si>
    <t>FONDO SECTORIAL DE INVESTIGACIÓN, DESARROLLO TECNOLÓGICO E INNOVACIÓN EN ACTIVIDADES ESPACIALES, CONACYT - AEM</t>
  </si>
  <si>
    <t>ADMINISTRAR LOS RECURSOS QUE INTEGRAN EL PATRIMONIO A EFECTO DE QUE SE DESTINEN AL FOMENTO Y APOYO PARA LA REALIZACIÓN DE INVESTIGACIONES CIENTÍFICAS, DESARROLLO TECNOLÓGICO E INNOVACIÓN. EL REGISTRO NACIONAL E INTERNACIONAL DE PROPIEDAD INTELECTUAL LA FORMACIÓN DE RECURSOS HUMANOS ESPECIALIZADOS; BECAS, CREACIÓN, FORTALECIMIENTO DE GRUPOS O CUERPOS ACADÉMICOS O PROFESIONALES DE INVESTIGACIÓN, DESARROLLO TECNOLÓGICO E INNOVACIÓN; DIVULGACIÓN CIENTÍFICA, TECNOLÓGICA E INNOVACIÓN. DE LA INFRAESTRUCTURA QUE REQUIERA EL SECTOR.</t>
  </si>
  <si>
    <t>AYJ</t>
  </si>
  <si>
    <t>COMISIÓN EJECUTIVA DE ATENCIÓN A VÍCTIMAS</t>
  </si>
  <si>
    <t>201406AYJ01584</t>
  </si>
  <si>
    <t>FONDO DE AYUDA, ASISTENCIA Y REPARACIÓN INTEGRAL</t>
  </si>
  <si>
    <t>SERVIR COMO MECANISMO FINANCIERO PARA EL PAGO DE LAS AYUDAS, LA ASISTENCIA Y LA REPARACIÓN INTEGRAL A VÍCTIMAS, INCLUYENDO LA COMPENSACIÓN EN EL CASO DE VÍCTIMAS DE VIOLACIONES A LOS DERECHOS HUMANOS COMETIDAS POR AUTORIDADES FEDERALES Y LA COMPENSACIÓN SUBSIDIARIA PARA VÍCTIMAS DE DELITOS DEL ORDEN FEDERAL, CON CARGO AL PATRIMONIO FIDEICOMITIDO, EN TÉRMINOS DEL DICTAMEN DE PROCEDENCIA QUE PARA CADA CASO EMITA EL PLENO DE LA COMISIÓN EJECUTIVA DE ATENCIÓN A VÍCTIMAS CONFORME A LA LEY GENERAL DE VÍCTIMAS, SU REGLAMENTO Y DEMÁS DISPOSICIONES APLICABLES; ASÍ COMO OPERAR EL FONDO DE EMERGENCIA A TRAVÉS DE UNA SUBCUENTA ESPECIAL, MISMA QUE ESTARÁ INTEGRADA POR LOS RECURSOS QUE DETERMINE EL PLENO DE LA COMISIÓN EJECUTIVA DE ATENCIÓN A VÍCTIMAS MEDIANTE ACUERDO Y QUE SERÁ DESTINADO AL PAGO DE LOS APOYOS Y MEDIDAS DE AYUDA INMEDIATA A QUE SE REFIERE EL TÍTULO TERCERO DE LA LEY GENERAL DE VÍCTIMAS.</t>
  </si>
  <si>
    <t>KDH</t>
  </si>
  <si>
    <t>GRUPO AEROPORTUARIO DE LA CIUDAD DE MÉXICO, S.A. DE C.V.</t>
  </si>
  <si>
    <t>201409KDH01581</t>
  </si>
  <si>
    <t>FIDEICOMISO PARA EL DESARROLLO DEL NUEVO AEROPUERTO INTERNACIONAL DE LA CIUDAD DEL MÉXICO</t>
  </si>
  <si>
    <t>QUE CON CARGO AL PATRIMONIO DEL FIDEICOMISO, SE REALICEN LOS PAGOS DESTINADOS A SOLVENTAR LOS GASTOS RELACIONADOS CON LA PLANEACIÓN, DISEÑO Y CONSTRUCCIÓN DEL NUEVO AEROPUERTO INTERNACIONAL DE LA CIUDAD DEL MÉXICO Y, EN SU CASO, SUS OBRAS COMPLEMENTARIAS EN TÉRMINOS DE LAS DISPOSICIONES APLICABLES</t>
  </si>
  <si>
    <t>IMPULSORA DE SERVICIOS TERRESTRES, S. A. DE C. V.</t>
  </si>
  <si>
    <t>201409J0U01580</t>
  </si>
  <si>
    <t>FIDEICOMISO IRREVOCABLE DE ADMINISTRACIÓN Y FUENTE DE PAGO NÚMERO CIB/2064</t>
  </si>
  <si>
    <t>QUE EL FIDUCIARIO RECIBA DE LOS USUARIOS EL PEAJE POR EL USO DE LOS CAMINOS Y PUENTES CONCESIONADOS A CAPUFE (RED CAPUFE), AL FONDO NACIONAL DE INFRAESTRUCTURA (RED FONADIN) Y AL FIDEICOMISO IRREVOCABLE DE ADMINISTRACIÓN, GARANTÍA Y PAGO NÚMERO 3718, ACTUALMENTE FIDEICOMISO 72230 GOLFO CENTRO (RED GOLFO CENTRO), UTILIZANDO EL SISTEMA DE TELEPEAJE Y/O MEDIOS ELECTRÓNICOS DE PAGO.</t>
  </si>
  <si>
    <t>CIBANCO, S. A. INSTITUCIÓN DE BANCA MÚLTIPLE</t>
  </si>
  <si>
    <t>UNIDAD DE COMPRAS DE GOBIERNO</t>
  </si>
  <si>
    <t>FIDEICOMISO PARA PROMOVER EL DESARROLLO DE PROVEEDORES Y CONTRATISTAS NACIONALES DE LA INDUSTRIA ENERGÉTICA</t>
  </si>
  <si>
    <t>EN TÉRMINOS DE LO DISPUESTO POR LOS ARTÍCULOS 127 DE LA LEY DE HIDROCARBUROS Y 92 DE LA LEY DE LA INDUSTRIA ELÉCTRICA, PROMOVER EL DESARROLLO Y COMPETITIVIDAD DE PROVEEDORES Y CONTRATISTAS LOCALES Y NACIONALES, A TRAVÉS DE ESQUEMAS DE FINANCIAMIENTO Y DE PROGRAMAS DE APOYO PARA CAPACITACIÓN, INVESTIGACIÓN Y CERTIFICACIÓN, CON EL FIN DE CERRAR LAS BRECHAS DE CAPACIDAD TÉCNICA Y DE CALIDAD, DANDO ESPECIAL ATENCIÓN A PEQUEÑAS Y MEDIANAS EMPRESAS</t>
  </si>
  <si>
    <t>FIDEICOMISO DEL PROGRAMA DE ESCUELAS DE EXCELENCIA PARA ABATIR EL REZAGO EDUCATIVO</t>
  </si>
  <si>
    <t>SON FINES DEL FIDEICOMISO, QUE EL FIDUCIARIO EN TÉRMINOS DE LAS DISPOSICIONES APLICABLES Y CONFORME A LAS INSTRUCCIONES DEL COMITÉ TÉCNICO, ENTREGUE A LOS BENEFICIARIOS LOS APOYOS FINANCIEROS PREVISTOS EN EL PROGRAMA ESCUELAS DE EXCELENCIA PARA ABATIR EL REZAGO EDUCATIVO DISPUESTOS EN EL ANEXO 17 DEL PEF 2014.</t>
  </si>
  <si>
    <t>DIRECCIÓN GENERAL DE GESTIÓN DE LA CALIDAD DEL AIRE Y REGISTRO DE EMISIONES Y TRANSFERENCIA DE CONTAMINANTES</t>
  </si>
  <si>
    <t>FONDO DE SERVICIO UNIVERSAL ELÉCTRICO</t>
  </si>
  <si>
    <t>I)FINANCIAR LAS ACCIONES DE ELECTRIFICACIÓN EN COMUNIDADES RURALES Y ZONAS URBANAS MARGINADAS; DE SUMINISTRO DE LÁMPARAS EFICIENTES, Y SUMINISTRO BÁSICO A USUARIOS FINALES CON CONDICIONES DE MARGINACIÓN, Y II)DESTINAR RECURSOS PARA QUE LOS DISTRIBUIDORES Y SUMINISTRADORES DE SERVICIOS BÁSICOS DEN CUMPLIMIENTO A LO ORDENADO EN EL ARTÍCULO 115, DE LA LEY ELÉCTRICA, EN LOS TÉRMINOS Y CONDICIONES QUE ESTABLEZCA LA SENER.</t>
  </si>
  <si>
    <t>20143891K01583</t>
  </si>
  <si>
    <t>FONDO DE INVESTIGACION CIENTIFICA Y DESARROLLO TECNOLOGICO DE EL COLEGIO DE SAN LUIS, A.C.</t>
  </si>
  <si>
    <t>FINANCIAR O COMPLEMENTAR LA EL FINANCIAMIENTO DE PROYECTOS ESPECIFICOS DE INVESTIGACION, DE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 CONOCIMIENTO, EL OTORGAMIENTO DE INCENTIVOS EXTRAORDINARIOS A LOS INVESTIGADORES QUE PARTICIPEN EN LOS PROYECTOS, Y OTROS PROPOSITOS DIRECTAMENTE VINCULADOS PARA PROYECTOS CIENTIFICOS, TECNOLOGICOS O DE INNOVACION APROBADOS.</t>
  </si>
  <si>
    <t>APORTACIÓN INICIAL:   MONTO: $10,000.00   FECHA: 19/12/2013
OBSERVACIONES: NINGUNA</t>
  </si>
  <si>
    <t>APORTACIÓN INICIAL:   MONTO: $1,000.00   FECHA: 30/12/2013
OBSERVACIONES: LOS RENDIMIENTOS FINANCIEROS SE IDENTIFICAN EN LA INTEGRACIÓN DE SALDOS, EN EL RUBRO DE PATRIMONIO Y SE PRESENTAN ACUMULADOS DESDE LA FECHA DE INICIO DEL NEGOCIO.</t>
  </si>
  <si>
    <t>201506HAT01585</t>
  </si>
  <si>
    <t>FONDO DE INVERSIÓN DE CAPITAL EN AGRONEGOCIOS 3 (FICA 3)</t>
  </si>
  <si>
    <t>CREACIÓN DE UN PATRIMONIO AUTONOMO DESTINADO AL FOMENTO Y DESARROLLO DEL SECTOR RURAL Y AGROINDUSTRIAL, MEDIANTE LA REALIZACIÓN DE OPERACIONES DE IMPULSO A PROYECTOS, ASÍ COMO TODAS AQUELLAS ACTIVIDADES NECESARIAS PARA LA CONSECUCIÓN DE SU FIN.</t>
  </si>
  <si>
    <t>BANCO MULTIVA, S.A.</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</si>
  <si>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</si>
  <si>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SON FINES DEL FIDEICOMISO QUE CON CARGO: I) A LA SUBCUENTA DEL GOBIERNO FEDERAL LLEVAR A CABO LA ENTREGA, A LAS ENTIDADES FEDERATIVAS Y EL GOBIERNO DEL DISTRITO FEDERAL QUE INTEGRAN LA COMISIÓN, DE LOS RECURSOS QUE CORRESPONDAN A EFECTO DE DAR CUMPLIMIENTO A LOS COMPROMISOS ADQUIRIDOS POR LA SEMARNAT EN LOS INSTRUMENTOS JURÍDICOS QUE CELEBRE ÉSTA AL AMPARO DEL CONVENIO EN MATERIA DE FOMENTO, DESARROLLO Y ADMINISTRACIÓN DE PROYECTOS PARA EL ESTUDIO, PREVENCIÓN, RESTAURACIÓN, CONSERVACIÓN Y PROTECCIÓN AL AMBIENTE Y EL EQUILIBRIO ECOLÓGICO, Y II) A LAS SUBCUENTAS DE LAS ENTIDADES FEDERATIVAS Y EL GOBIERNO DEL DISTRITO FEDERAL EFECTUAR LOS PAGOS DE LOS PROYECTOS A EFECTO DE DAR CUMPLIMIENTO A LAS FUNCIONES DE LA COMISIÓN, Y AQUÉLLOS QUE POR CONCEPTO DE GASTOS DE OPERACIÓN Y ADMINISTRACIÓN SE HAYAN ACORDADO POR LAS ENTIDADES FEDERATIVAS Y EL GOBIERNO DEL DISTRITO FEDERAL AL AMPARO DEL CONVENIO PARA EL ADECUADO FUNCIONAMIENTO DE LA COMISIÓN.</t>
  </si>
  <si>
    <t>CONFORME AL ARTÍCULO 50, FRACCIÓN IV, DE LA LEY DE CIENCIA Y TECNOLOGÍA, EL OBJETO ES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 LOS INVESTIGADORES QUE PARTICIPEN EN LOS PROYECTOS, Y OTROS PROPÓSITOS DIRECTAMENTE VINCULADOS PARA PROYECTOS CIENTÍFICOS O TECNOLÓGICOS APROBADOS. ASIMISMO, PODRÁ FINANCIARSE LA CONTRATACIÓN DE PERSONAL POR TIEMPO DETERMINADO PARA PROYECTOS CIENTÍFICOS O TECNOLÓGICOS, SIEMPRE QUE NO SE REGULARICE DICHA CONTRATACIÓN POSTERIORMENTE.</t>
  </si>
  <si>
    <t>APORTACIÓN INICIAL:   MONTO: $2,000,000.00   FECHA: 23/05/2013
OBSERVACIONES: SE ADJUNTA ESTADO DE CUENTA, ASÍ COMO FLUJO DE EFECTIVO QUE CORRESPONDE AL PERIODO QUE SE REPORTA.</t>
  </si>
  <si>
    <t>FIDEICOMISO FONDO DE ESTABILIZACIÓN DE LOS INGRESOS PRESUPUESTARIOS</t>
  </si>
  <si>
    <t>AMINORAR EL EFECTO SOBRE LAS FINANZAS PÚBLICAS Y LA ECONOMÍA NACIONAL CUANDO OCURRAN DISMINUCIONES DE LOS INGRESOS DEL GOBIERNO FEDERAL, CON RESPECTO A LOS ESTIMADOS EN LA LEY DE INGRESOS DE LA FEDERACIÓN DEL EJERCICIO FISCAL DE QUE SE TRATE, PARA PROPICIAR CONDICIONES QUE PERMITAN CUBRIR EL GASTO PREVISTO EN EL PRESUPUESTO DE EGRESOS DE LA FEDERACIÓN CORRESPONDIENTE, EN TÉRMINOS DE LA LEY FEDERAL DE PRESUPUESTO Y RESPONSABILIDAD HACENDARIA.</t>
  </si>
  <si>
    <t>APORTACIÓN INICIAL:   MONTO: $117,047,420.00   FECHA: 01/03/2007
OBSERVACIONES: FIDEICOMISO FORMALIZADO EN 2007. SE REGISTRA 0% DE PORCENTAJE DE PARTICIPACIÓN, YA QUE LAS APORTACIONES CON FLUJO DE EFECTIVO SON REALIZADAS POR LOS TRABAJADORES DE BANCOMEXT.</t>
  </si>
  <si>
    <t>APORTACIÓN INICIAL:   MONTO: $5,953,797.10   FECHA: 16/11/2000
OBSERVACIONES: EL BENEFICIARIO ORIGINAL ES EL TRABAJADOR QUE CUMPLE CON TODOS LOS REQUISITOS ESTABLECIDOS EN EL ARTÍCULO 3° DEL REGLAMENTO DEL PLAN DE PENSIONES PARA LOS TRABAJADORES DEL IMP, A LA FECHA EFECTIVA DE RETIRO.</t>
  </si>
  <si>
    <t>APORTACIÓN INICIAL:   MONTO: $1,139,400,000.00   FECHA: 17/12/1997
OBSERVACIONES: LA APORTACIÓN INICIAL CORRESPONDE A LA CONSTITUCIÓN DEL FIDEICOMISO.</t>
  </si>
  <si>
    <t>FONDO DE COOPERACION INTERNACIONAL EN CIENCIA Y TECNOLOGIA</t>
  </si>
  <si>
    <t>APORTACIÓN INICIAL:   MONTO: $1.00   FECHA: 02/01/2015
OBSERVACIONES: NINGUNA</t>
  </si>
  <si>
    <t>APORTACIÓN INICIAL:   MONTO: $1,000.00   FECHA: 25/09/2009
OBSERVACIONES: LA APORTACIÓN INICIAL PARA LA CONSTITUCION DEL FIDEICOMISO, SE EFECTUO CON RECURSOS DE LOS TRABAJADORES QUE DECIDIERON MIGRAR AL PLAN DE PENSIONES DE CONTRIBUCION DEFINIDA. ESTE FIDEICOMISO NO HA RECIBIDO APORTACIONES PRESUPUESTARIAS DEL GOBIERNO FEDERAL, LOS RECURSOS PROVIENEN DE APORTACIONES EFECTUADAS POR BANOBRAS.</t>
  </si>
  <si>
    <t>APORTACIÓN INICIAL:   MONTO: $2,490,598.31   FECHA: 29/11/2000
OBSERVACIONES: LOS ULTIMOS ESTADOS FINANCIEROS QUE ENVIÓ LA UNIDAD RESPONSABLE Y CORRESPONDEN AL 2DO. TRIMESTRE DEL 2011. LOS ESTADOS FINANCIEROS REFLEJAN LA TOTALIDAD DE LOS RECURSOS DEL ANÁLOGO Y NO SE DISTINGUEN SEGÚN EL ILCE, YA NO HAY RECURSOS FEDERALES EN EL PATRIMONIO DEL MANDATO. LOS RECURSOS DE LA SEP.CON OFICIO DGME/236 DEL 4 DE ABRIL DE 2013,SE INICIA EL PROCESO DE SOLICITUD DE CANCELACIÓN.</t>
  </si>
  <si>
    <t>FIDEICOMISO PARA APOYAR LOS PROGRAMAS, PROYECTOS Y ACCIONES AMBIENTALES DE LA MEGALÓPOLIS</t>
  </si>
  <si>
    <t>APORTACIÓN INICIAL:   MONTO: $150,000.00   FECHA: 07/07/2000
OBSERVACIONES: A PARTIR DEL MES DE NOVIEMBRE DE 2013, NO SE PREPARA ESTADO DE RESULTADOS EN VIRTUD DE QUE NO SE BUSCA EVALUAR LA RENTABILIDAD O PRODUCTIVIDAD RESPECTO DE UN CAPITAL DE APORTACION, NI DE MEDIR LA CAPACIDAD DEL FIDEICOMISO PARA GENERAR UTILIDADES, LO ANTERIOR EN TERMINOS DEL CONTRATO SUSCRITO Y DE CONFORMIDAD CON LO QUE DISPONE LA NORMA DE INFORMACION FINANCIERA NIF B-3.</t>
  </si>
  <si>
    <t>APORTACIÓN INICIAL:   MONTO: $500,000.00   FECHA: 10/10/1990
OBSERVACIONES: N/A</t>
  </si>
  <si>
    <t>APORTACIÓN INICIAL:   MONTO: $36,292,238.00   FECHA: 08/01/2010
OBSERVACIONES: EL DEPÓSITO DE LA APORTACIÓN INICIAL SE PAGÓ COMO ADEFAS, CORRESPONDIENTE AL EJERCICIO FISCAL 2009 Y SE REALIZÓ EL DÍA 8 DE ENERO DE 2010.</t>
  </si>
  <si>
    <t>APORTACIÓN INICIAL:   MONTO: $2,300,000.00   FECHA: 27/12/2006
OBSERVACIONES: NINGUNA</t>
  </si>
  <si>
    <t>FONDO MIXTO CONACYT-GOBIERNO DEL ESTADO AGUASCALIENTES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</si>
  <si>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AGUASCALIENTES.</t>
  </si>
  <si>
    <t>FONDO MIXTO CONACYT-GOBIERNO DEL ESTADO DE COAHUILA DE ZARAGOZA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</si>
  <si>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INOVACIÓN DEL ESTADO DE COAHUILA DE ZARAGOZA.</t>
  </si>
  <si>
    <t>FONDO MIXTO CONACYT-GOBIERNO DEL ESTADO DE CHIAPAS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</si>
  <si>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CHIAPAS.</t>
  </si>
  <si>
    <t>FONDO MIXTO CONACYT-GOBIERNO DEL ESTADO DE DURANGO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</si>
  <si>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DURANGO.</t>
  </si>
  <si>
    <t>FONDO MIXTO CONACYT-GOBIERNO DEL ESTADO DE GUERRERO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</si>
  <si>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GUERRERO.</t>
  </si>
  <si>
    <t>FONDO MIXTO CONACYT-GOBIERNO DEL ESTADO DE HIDALGO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</si>
  <si>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HIDALGO.</t>
  </si>
  <si>
    <t>FONDO MIXTO CONACYT-GOBIERNO DEL ESTADO DE QUINTANA ROO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</si>
  <si>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QUINTANA ROO.</t>
  </si>
  <si>
    <t>FONDO MIXTO CONACYT-GOBIERNO DEL ESTADO DE SONORA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</si>
  <si>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SONORA.</t>
  </si>
  <si>
    <t>FONDO MIXTO CONACYT-GOBIERNO DEL ESTADO DE TAMAULIPAS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</si>
  <si>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TAMAULIPAS.</t>
  </si>
  <si>
    <t>FONDO MIXTO CONACYT-GOBIERNO DEL ESTADO DE TABASCO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</si>
  <si>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TABASCO.</t>
  </si>
  <si>
    <t>FONDO MIXTO CONACYT-GOBIERNO DEL ESTADO DE YUCATÁN</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</si>
  <si>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YUCATÁN.</t>
  </si>
  <si>
    <t>FONDO MIXTO CONACYT-GOBIERNO DEL ESTADO DE MICHOACÁN</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</si>
  <si>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MICHOACÁN.</t>
  </si>
  <si>
    <t>FONDO MIXTO CONACYT-GOBIERNO DEL ESTADO DE CAMPECHE</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</si>
  <si>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CAMPECHE.</t>
  </si>
  <si>
    <t>FONDO MIXTO CONACYT-GOBIERNO DEL ESTADO DE COLIMA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</si>
  <si>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COLIMA.</t>
  </si>
  <si>
    <t>FONDO MIXTO CONACYT-GOBIERNO MUNICIPAL DE CIUDAD JUÁREZ CHIHUAHUA</t>
  </si>
  <si>
    <t>APOYAR LA REALIZACIÓN DE PROYECTOS CIENTÍFICOS, TECNOLÓGICOS Y DE INNOVACIÓN QUE RESPONDAN A PRIORIDADES ESTABLECIDAS POR EL MUNICIPIO,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MUNICIPIO DE JUÁREZ, CHIHUAHUA.</t>
  </si>
  <si>
    <t>DIRECCIÓN GENERAL DE GESTIÓN INTEGRAL DE MATERIALES Y ACTIVIDADES RIESGOSAS</t>
  </si>
  <si>
    <t>700006G1H358</t>
  </si>
  <si>
    <t>MANDATO PARA REMEDIACIÓN AMBIENTAL</t>
  </si>
  <si>
    <t>“MANDATO PARA REMEDIACIÓN AMBIENTAL”, CUYO OBJETO SERÁ QUE EL MANDATARIO: I) ADMINISTRE LOS RECURSOS SEÑALADOS EN LA CLÁUSULA SEGUNDA; II) EFECTÚE PAGO CONTRATOS DE OBRA PÚB. Y SERV. RELACIONADOS CON LAS MISMAS, ADQ., ARREND. Y SERV. QUE LA MANDANTE FORMALICE PARA EJECUCIÓN DE TRABAJOS QUE SE REQUIERAN PARA EL SANEAMIENTO, PROTEC., REMEDIACIÓN Y CONSERV. DE INMUEB. DE JURISDICCIÓN FED. O BIEN, AQUELLOS PERTENECIENTES A ENTIDADES PARAESTATALES DE LA APF EN PROCESO DE LIQ. O QUE HUBIERAN PERTENECIDO A ENTIDADES PARAESTATALES EXTINTAS O DESINCORPORADAS O EN AQUELLOS EN LOS QUE POR RAZONES DE URGENCIA O IMPORTANCIA, EXIJAN LA RECUPERACIÓN INMEDIATA DE DAÑOS QUE OCASIONEN TERCEROS AL AMBIENTE Y PARA LLEVAR A CABO CIERRE DE TIRADEROS A CIELO ABIERTO CONTAMINADOS POR RESIDUOS PELIGROSOS, Y III) EFECTUAR PAGO CONTRATOS OBRA PÚB. Y SERV. RELACIONADOS CON LAS MISMAS, ADQ., ARREND. Y SERV. QUE LA MANDANTE FORMALICE PARA CONCLUSIÓN DE LOS TRABAJOS DE REMEDIACIÓN.</t>
  </si>
  <si>
    <t>200916B0001512</t>
  </si>
  <si>
    <t>MANDATO DEL TEO</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</si>
  <si>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</si>
  <si>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APORTACIÓN INICIAL:   MONTO: $1,000.00   FECHA: 11/11/2013
OBSERVACIONES: SIN COMENTARIOS</t>
  </si>
  <si>
    <t>DIRECCIÓN GENERAL DE RECURSOS MATERIALES, OBRA PÚBLICAY SERVICIOS GENERALES</t>
  </si>
  <si>
    <t>SON FINES DEL FIDEICOMISO QUE CON CARGO A SU PATRIMONIO SE CUBRAN LAS EROGACIONES QUE INSTRUYA LA DGRMOPSG GENERADAS CON MOTIVO DEL EJERCICIO DE LAS FUNCIONES DE CONSTRUCCIÓN, REMODELACION Y ACONDICIONAMIENTO QUE SEAN NECESARIAS PARA LLEVAR A CABO LAS OBRAS DE PROTECCION, CONSERVACION, RESTAURACION O MANTENIMIENTO DE PALACIO NACIONAL CONFORME A LOS ACUERDOS DE LA COMISION INTERINSTITUCIONAL Y EN TERMINOS DE LAS DISPOSICIONES APLICABLES</t>
  </si>
  <si>
    <t>APORTACIÓN INICIAL:   MONTO: $1.00   FECHA: 17/08/1987
OBSERVACIONES: BANOBRAS NO REPORTA DISPONIBILIDAD, EN VIRTUD DE NO HABER APORTACIONES DE RECURSOS PÚBLICOS.</t>
  </si>
  <si>
    <t>CORPORACIÓN DE SERVICIOS AL TURISTA ÁNGELES VERDES</t>
  </si>
  <si>
    <t>APORTACIÓN INICIAL:   MONTO: $10,000.00   FECHA: 06/11/2000
OBSERVACIONES: SIN OBSERVACIONES</t>
  </si>
  <si>
    <t>APORTACIÓN INICIAL:   MONTO: $10,559.00   FECHA: 17/11/2003
OBSERVACIONES: SIN OBSERVACIONES</t>
  </si>
  <si>
    <t>COMISIÓN REGULADORA DE ENERGÍA</t>
  </si>
  <si>
    <t>COMISIÓN NACIONAL DE HIDROCARBUROS</t>
  </si>
  <si>
    <t>ENTIDADES NO SECTORIZADAS</t>
  </si>
  <si>
    <t>DIRECCIÓN GENERAL DE DISTRIBUCIÓN Y COMERCIALIZACIÓN DE ENERGÍA ELÉCTRICA Y VINCULACIÓN SOCIAL</t>
  </si>
  <si>
    <t>TOM</t>
  </si>
  <si>
    <t>CENTRO NACIONAL DE CONTROL DE ENERGÍA</t>
  </si>
  <si>
    <t>201618TOM01588</t>
  </si>
  <si>
    <t>FONDO DE CAPITAL DE TRABAJO DEL CENACE</t>
  </si>
  <si>
    <t>SON FINES DEL FIDEICOMISO RECIBIR, ADMINISTRAR Y APLICAR LOS RECURSOS PROVENIENTES DE LAS PERSONAS QUE DE MANERA DIRECTA O INDIRECTA FORMEN PARTE DEL SECTOR ELÉCTRICO, SEGÚN SE DEFINE EN LA LEY DE LA INDUSTRIA ELÉCTRICA, LAS BASES DEL MERCADO ELÉCTRICO, Y DEMÁS DISPOSICIONES QUE EMANEN DE ÉSTAS, QUE DERIVEN DE LAS OPERACIONES DEL MERCADO ELÉCTRICO MAYORISTA DE CONFORMIDAD CON LAS DISPOSICIONES APLICABLES, PARA LO CUAL EL FIDUCIARIO, DE MANERA ENUNCIATIVA MÁS NO LIMITATIVA, DEBERÁ (I) RECIBIR Y ADMINISTRAR LOS RECURSOS QUE SE APORTEN AL FIDEICOMISO; (II) CONSERVARLOS EN PROPIEDAD PARA SU POSTERIOR APLICACIÓN CONFORME A LAS INSTRUCCIONES QUE RECIBA DEL FIDEICOMITENTE O DEL COMITÉ TÉCNICO; (III) APERTURAR LAS CUENTAS BANCARIAS QUE SEAN NECESARIAS PARA DAR CUMPLIMIENTO A LOS FINES DEL PRESENTE FIDEICOMOSO.</t>
  </si>
  <si>
    <t>APORTACIÓN INICIAL:   MONTO: $30,000.00   FECHA: 15/11/2011
OBSERVACIONES: SIN OBSERVACIONES</t>
  </si>
  <si>
    <t>FOMENTAR Y CANALIZAR APOYOS A LAS INVESTIGACIONES CIENTÍFICAS, LOS DESARROLLOS TECNOLÓGICOS Y LOS PROYECTOS DE INNOVACIÓN DE INTERÉS PARA EL ESTADO.</t>
  </si>
  <si>
    <t>FOMENTAR Y CANALIZAR APOYOS A LAS INVESTIGACIONES CIENTÍFICAS, LOS DESARROLLOS TECNOLÓGICOS, ASÍ COMO LOS PROYECTOS DE INNOVACIÓN DE INTERÉS PARA EL ESTADO.</t>
  </si>
  <si>
    <t>FOMENTAR Y CANALIZAR APOYOS A LAS INVESTIGACIONES CIENTÍFICAS, LOS DESARROLLOS TECNOLÓGICOS Y LOS PROYECTOS DE INNOVACIÓN QUE SEAN DE INTERÉS PARA EL ESTADO.</t>
  </si>
  <si>
    <t>APOYAR LA REALIZACIÓN DE PROYECTOS CIENTÍFICOS, TECNOLÓGICOS Y DE INNOVACIÓN QUE RESPONDAN A NECESIDADES ESTABLECIDAS POR LA ENTIDAD FEDERATIVA PARA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ZACATECAS.</t>
  </si>
  <si>
    <t>FOMENTAR Y CANALIZAR APOYOS A LAS INVESTIGACIONES CIENTÍFICAS Y LOS DESARROLLOS TECNOLÓGICOS, ASÍ COMO A LOS DE INNOVACIÓN DE INTERÉS PARA EL ESTADO.</t>
  </si>
  <si>
    <t>FOMENTAR Y CANALIZAR A LAS INVESTIGACIONES CIENTIFICAS Y LOS DESARROLLOS TECNOLOGICOS, ASÍ COMO LOS PROYECTOS DE INNOVACIÓN DE INTERES DEL ESTADO DE MEXICO.</t>
  </si>
  <si>
    <t>APOYAR LA REALIZACIÓN DE PROYECTOS CIENTÍFICOS, TECNOLÓGICOS Y DE INNOVACIÓN QUE RESPONDAN A NECESIDADES Y OPORTUNIDADES ESTRATÉGICAS QUE CONTRIBUYAN AL DESARROLLO ECONÓMICO Y SOCIAL SUSTENTABLE, EN EL ESTADO.</t>
  </si>
  <si>
    <t>FOMENTAR Y CANALIZAR APOYOS PARA LA REALIZACIÓN DE INVESTIGACIONES CIENTÍFICAS Y/O TECNOLÓGICAS, DE INNOVACIÓN Y DESARROLLOS TECNOLÓOGICOS; FORMACIÓN Y DESARROLLO DE RECURSOS HUMANOS ESPECIALIZADOS; DIVULGACIÓN CIENTÍFICA Y TECNOLÓGICAS, Y DESARROLLO TECNOLÓGICO E INFRAESTRUCTURA DE INVESTIGACIÓN Y DESARROLLO, CON EL PROPOSITO DE CONTRIBUIR AL DESARROLLO ECONÓMICO Y SOCIAL DEL ESTADO.</t>
  </si>
  <si>
    <t>FIDEICOMISO DE LA COMISIÓN REGULADORA DE ENERGÍA</t>
  </si>
  <si>
    <t>SON FINES DEL “FIDEICOMISO” DE CONFORMIDAD CON LO DISPUESTO POR EL DÉCIMO SEGUNDO TRANSITORIO DEL “DECRETO” Y EL ARTÍCULO 31 DE LA “LORCME”, QUE EL “FIDUCIARIO” RECIBA LOS RECURSOS CORRESPONDIENTES A LOS INGRESOS PROPIOS EXCEDENTES GENERADOS POR LA “CRE” DURANTE EL RESPECTIVO EJERCICIO FISCAL, HASTA POR EL LÍMITE ESTABLECIDO EN DICHAS DISPOSICIONES, PARA DESTINARLOS EN POSTERIORES EJERCICIOS FISCALES A CUBRIR LOS GASTOS NECESARIOS PARA CUMPLIR CON LAS FUNCIONES DE LA “CRE” CONFORME A SU PRESUPUESTO AUTORIZADO, RESPETANDO LOS PRINCIPIOS A QUE HACE REFERENCIA EL ARTÍCULO 134 DE LA “CONSTITUCIÓN”.</t>
  </si>
  <si>
    <t>FIDEICOMISO DE LA COMISION NACIONAL DE HIDROCARBUROS</t>
  </si>
  <si>
    <t>SON FINES DEL FIDEICOMISO DE CONFORMIDAD CON LO DISPUESTO POR EL DECIMO SEGUNDO TRANSITORIO DEL DECRETO Y EL ARTICULO 31 DE LA LORCME, QUE EL FIDUCIARIO RECIBA LOS RECURSOS CORRESPONDIENTES A LOS INGRESOS PROPÍOS EXCEDENTES GENERADOS POR LA COMISION NACIONAL DE HIDROCARBUROS (CNH) DURANTE EL RESPECTIVO EJERCICIO FISCAL, HASTA POR EL LIMITE ESTABLECIDO EN DICHAS DISPOSICIONES, PARA DESTINARLOS EN POSTERIORES EJERCICIOS FISCALES A CUBRIR LOS GASTOS NECESARIOS PARA CUMPLIR CON LAS FUNCIONES DE LA CNH CONFORME A SU PRESUPUESTO AUTORIZADO, RESPETANDO LOS PRINCIPIOS A QUE HACE REFERENCIA EL ARTICULO 134 DE LA CONSTITUCION.</t>
  </si>
  <si>
    <t>APORTACIÓN INICIAL:   MONTO: $1,050,137,761.00   FECHA: 28/12/2015
OBSERVACIONES: EL 22 DE DICIEMBRE DE 2015 SE FIRMÓ EL CONTRATO CON EL BANCO NACIONAL DEL EJÉRCITO, FUERZA AÉREA Y ARMADA, S.N.C. COMO ADMINISTRADOR FIDUCIARIO DEL FIDEICOMISO PUBLICO DE ADMINISTRACIÓN Y PAGO PARA FINANCIAR UN PRESUPUESTO TOTAL QUE LE PERMITA CUMPLIR CON SUS ATRIBUCIONES (COBERTURA DE GASTOS NECESARIOS PARA CUMPLIR CON SUS FUNCIONES EN POSTERIORES EJERCICIOS)</t>
  </si>
  <si>
    <t>MANDATO SERANOR</t>
  </si>
  <si>
    <t>LA MANDANTE OTORGA EN ESTE ACTO AL MANDATARIO, QUIEN POR ESTE MEDIO LO ACEPTA, UN MANDATO AL QUE SE DENOMINARÁ "MANDATO SERANOR", CUYO OBJETO SERÁ EL PAGO DE LAS OBLIGACIONES A CARGO DE SERANOR QUE TIENE FRENTE A LOS TRABAJADORES SERANOR Y SUS BENEFICIARIOS, DE CONFORMIDAD CON LO PREVISTO EN EL REGLAMENTO INTERIOR DE TRABAJO DE SERANOR Y EL CONTRATO COLECTIVO DE TRABAJO A QUE ESTUVIEREN SUJETOS, MISMAS QUE SE ENCUENTRAN DESCRITAS EN EL ANEXO "A" DEL PRESENTE CONTRATO.</t>
  </si>
  <si>
    <t>199811MDC00885</t>
  </si>
  <si>
    <t>FIDEICOMISO FONDO PARA LA PRODUCCIÓN CINEMATOGRÁFICA DE CALIDAD (FOPROCINE)</t>
  </si>
  <si>
    <t>FOMENTAR EL DESARROLLO DE LA INDUSTRIA CINEMATOGRAFICA, MEDIANTE LA OPERACION DE UN SISTEMA DE OTORGAMIENTO DE APOYOS FINANCIEROS A LO PRODUCTORES (FOPROCINE)</t>
  </si>
  <si>
    <t>APORTACIÓN INICIAL:   MONTO: $11,017,019.00   FECHA: 16/06/1978
OBSERVACIONES: LA DISPONIBILIDAD CORRESPONDE AL INCISO F) CON LA FINALIDAD DE CUBRIR LAS PRIMAS DE ANTIGÜEDAD PAGADERAS A EMPLEADOS CON QUINCE AÑOS O MAS DE SERVICIO ESTABLECIDAS EN LAS POLÍTICAS.</t>
  </si>
  <si>
    <t>20163890X01593</t>
  </si>
  <si>
    <t>FONDO SECTORIAL DE INVESTIGACIÓN PARA LA EVALUACIÓN DE LA EDUACIÓN CONACYT-INEE</t>
  </si>
  <si>
    <t>EL OTORGAMIENTO DE APOYOS Y FINANCIAMIENTOS PARA LA REALIZACIÓN DE INVESTIGACIONES CIENTÍFICAS, DESARROLLO TECNOLÓGICO, INNOVACIÓN, EL REGISTRO NACIONAL O INTERNACIONAL DEL PROPIEDAD INTELECTUAL, LA DIVULGACIÓN CIENTÍFICA Y TECNOLÓGICA E INNOVACIÓN, ASÍ COMO LAS DEMÁS ACTIVIDADES, PROGRAMAS Y PROYECTOS QUE DETERMINE EL COMITÉ TÉCNICO Y DE ADMINISTRACIÓN.</t>
  </si>
  <si>
    <t>SALDO FINAL EJERCICIO ANTERIOR
(PESOS)</t>
  </si>
  <si>
    <t>APORTACIÓN INICIAL:   MONTO: $122,486,095.27   FECHA: 14/05/1993
OBSERVACIONES: LOS SALDOS SE INTEGRAN CON LA INFORMACIÓN RECIBIDA RESPONSABILIDAD DEL FIDUCIARIO BBVA BANCOMER, NO OMITIMOS MENCIONAR QUE LA INFORMACIÓN SE PRESENTA CON CIFRAS CONCILIADAS.</t>
  </si>
  <si>
    <t>APORTACIÓN INICIAL:   MONTO: $258,855,493.61   FECHA: 27/11/2012
OBSERVACIONES: EL RUBRO DE EGRESOS ACUMULADOS ESTÁ INTEGRADO POR LOS GASTOS EFECTUADOS POR EL FIDEICOMISO, ASÍ COMO LAS APLICACIONES PATRIMONIALES Y LA VARIACIÓN ENTRE LAS CUENTAS POR PAGAR Y POR COBRAR POR EL AUMENTO Y/O DISMINUCIÓN DE LAS MISMAS.</t>
  </si>
  <si>
    <t>FIDEICOMISO PARA PROMOVER EL ACCESO AL FINANCIAMIENTO DE MIPYMES Y EMPRENDEDORES</t>
  </si>
  <si>
    <t>DESTINAR LOS RECURSOS QUE INTEGRAN SU PATRIMONIO PARA APOYAR LA IMPLEMENTACIÓN: I) DE LOS INSTRUMENTOS Y MECANISMOS DE GARANTÍA Y OTROS ESQUEMAS QUE FACILITEN EL ACCESO AL FINANCIAMIENTO A LAS MIPYMES, EN CUMPLIMIENTO DEL ARTÍCULO 7 DE LA “LEY”, Y II) DE LOS PROGRAMAS DE CRÉDITO SUBORDINADO O GARANTÍAS PARA EMPRENDEDORES OPERADOS A TRAVÉS DE LAS ENTIDADES ANTES SEÑALADAS EMITIDOS POR EL INADEM.</t>
  </si>
  <si>
    <t>TON</t>
  </si>
  <si>
    <t>CENTRO NACIONAL DE CONTROL DEL GAS NATURAL</t>
  </si>
  <si>
    <t>201618TON01594</t>
  </si>
  <si>
    <t>FIDEICOMISO DE ADMINISTRACIÓN Y PAGO CENAGAS-BANCOMEXT</t>
  </si>
  <si>
    <t>A) RECIBIR Y ADMINISTRAR LOS DERECHOS DE COBRO DE CENAGAS RESPECTO DE LAS TARIFAS VIGENTES Y AUTORIZADAS POR LA CRE, DERIVADOS DE LOS CONTRATOS DE PRESTACIÓN DEL SERVICIO DE TRANSPORTE Y ALMACENAMIENTO DE GAS NATURAL, RELACIONADOS CON LA INFRAESTRUCTURA TRANSFERIDA A ÉSTE POR PEMEX, LAS EMPRESAS EN QUE PARTICIPE DIRECTA O INDIRECTAMENTE Y, EN SU CASO LA CFE, EN TÉRMINOS DE LA NORMATIVIDAD APLICABLE, Y B) ENTREGAR A PEMEX O, EN SU CASO, A LA CFE LAS CANTIDADES QUE LES CORRESPONDAN COMO CONTRAPRESTACIÓN POR LA TRANSFERENCIA DE LA INFRAESTRUCTURA, LOS CONTRATOS Y DERECHOS DE VÍA DETALLADOS EN EL LINEAMIENTO CUARTO DE LOS LINEAMIENTOS.</t>
  </si>
  <si>
    <t>APORTACIÓN INICIAL:   MONTO: $1,000.00   FECHA: 17/10/2016
OBSERVACIONES: FIDEICOMISO PARA GARANTIZAR EL PAGO DE LA CONTRAPRESTACIÓN A PEMEX POR LA TRANSFERENCIA DE INFRAESTRUCTURA, DE ACUERDO A LOS LINEAMIENTOS FINANCIEROS Y DE CONTRAPRESTACIONES A LOS QUE SE SUJETARAN PETRÓLEOS MEXICANOS, LA COMISIÓN FEDERAL DE ELECTRICIDAD Y EL CENTRO NACIONAL DE CONTROL DEL GAS</t>
  </si>
  <si>
    <t>REALIZAR CON CARGO A SU PATRIMONIO LOS PAGOS DESTINADOS A SOLVENTAR LOS GASTOS RELACIONADOS CON LA ADQUISICIÓN DE BIENES, CONTRATACIÓN DE SERVICIOS, Y EN SU CASO, DE OBRA PÚBLICA, QUE, EN TÉRMINOS DE LAS DISPOSICIONES APLICABLES LLEVE A CABO LA SECTUR, NECESARIOS PARA LA ADECUADA PRESTACIÓN DE LOS SERVICIOS INTEGRALES DE INFORMACIÓN, ORIENTACIÓN, ASESORÍA, ASISTENCIA, EMERGENCIA MECÁNICA, SEGURIDAD, PROTECCIÓN Y AUXILIO AL TURISTA NACIONAL Y EXTRANJERO, ASI COMO PARA MANTENER, MODERNIZAR E INCREMENTAR LA INFRAESTRUCTURA Y EQUIPAMIENTO QUE PERMITAN HACER EFICIENTE LA PRESTACIÓN DE LOS SERVICIOS TURÍSTICOS A CARGO DE LA CORPORACION.</t>
  </si>
  <si>
    <t>APORTACIÓN INICIAL:   MONTO: $5,000,000.00   FECHA: 26/12/2007
OBSERVACIONES: ESTE FIDEICOMISO FUÉ REGISTRADO EN EL PASH EL 12 DE DICIEMBRE DE 2007, DE ACUERDO A LAS AUTORIZACIONES DE LAS INSTANCIAS CORRESPONDIENTES.</t>
  </si>
  <si>
    <t>DIRECCIÓN GENERAL DE ENERGÍAS LIMPIAS</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</si>
  <si>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 NO SE REPORTAN INGRESOS Y EGRESOS DEBIDO A QUE LAS APORTACIONES AL FIDEICOMISO LAS ESTÁ REALIZANDO EL GOBIERNO DEL ESTADO DE CHIHUAHUA Y POR SER RECURSOS ESTATALES, NO SE CONSIDERAN EN ESTE REPORTE. LOS MONTOS REPORTADOS EN EL ESTADO DE CUENTA ANEXO CORRESPONDEN A LAS APORTACIONES EL GOBIERNO DEL ESTADO DE CHIHUAHUA</t>
  </si>
  <si>
    <t>APORTACIÓN INICIAL:   MONTO: $100,000.00   FECHA: 03/11/2000
OBSERVACIONES: NINGUNA.</t>
  </si>
  <si>
    <t>CULTURA</t>
  </si>
  <si>
    <t>DIRECCIÓN GENERAL DEL CENTRO NACIONAL DE LAS ARTES</t>
  </si>
  <si>
    <t>EDUCAL S.A. DE C.V.</t>
  </si>
  <si>
    <t>DIRECCIÓN GENERAL DE CULTURAS POPULARES, INDÍGENAS Y URBANAS</t>
  </si>
  <si>
    <t>GOBIERNO DEL ESTADO DE ZACATEAS, FOMENTO CULTURAL BANAMEX, A C., AYUNTAMIENTO DE GUADALUPE, ZAC.</t>
  </si>
  <si>
    <t>FIDEICOMISO IRREVOCABLE DE ADMINISTRACIÓN MUSEO REGIONAL DE GUADALUPE ZACATECAS</t>
  </si>
  <si>
    <t>FIDEICOMISO IRREVOCABLE DE ADMINISTRACIÓN CENTRO CULTURAL SANTO DOMINGO OAXACA</t>
  </si>
  <si>
    <t>FIDEICOMISO PRIVADO IRREVOCABLE DE ADMINISTRACIÓN SANTO DOMINGO DE GUZMÁN, CHIAPAS</t>
  </si>
  <si>
    <t>APORTACIÓN INICIAL:   MONTO: $1.00   FECHA: 24/02/1988
OBSERVACIONES: -</t>
  </si>
  <si>
    <t>PETRÓLEOS MEXICANOS</t>
  </si>
  <si>
    <t>T9N</t>
  </si>
  <si>
    <t>PEMEX CORPORATIVO</t>
  </si>
  <si>
    <t>T9K</t>
  </si>
  <si>
    <t>PEMEX LOGÍSTICA</t>
  </si>
  <si>
    <t>TVV</t>
  </si>
  <si>
    <t>APOYAR A LAS 10 ENTIDADES FEDERATIVAS CON MENOR ÍNDICE DE DESARROLLO HUMANO RESPECTO DEL ÍNDICE NACIONAL, A TRAVÉS DE PROGRAMAS Y PROYECTOS DE INVERSIÓN DESTINADOS A PERMITIR EL ACCESO DE LA POBLACIÓN A LOS SERVICIOS BÁSICOS DE EDUCACIÓN Y SALUD, MANTENER E INCREMENTAR EL CAPITAL FÍSICO O LA CAPACIDAD PRODUCTIVA, ASÍ COMO DE INFRAESTRUCTURA BÁSICA; MEDIANTE LA CONSTRUCCIÓN, REHABILITACIÓN Y AMPLIACIÓN DE INFRAESTRUCTURA PÚBLICA Y SU EQUIPAMIENTO.</t>
  </si>
  <si>
    <t>FIDEICOMISO VENTA DE TÍTULOS EN DIRECTO AL PÚBLICO</t>
  </si>
  <si>
    <t>ADMINISTRACIÓN DE LOS RECURSOS FIDEICOMITIDOS PARA QUE SE LLEVEN A CABO LOS ACTOS NECESARIOS PARA DESARROLLAR E IMPLEMENTAR; EL CANAL DE DISTRIBUCIÓN DE TÍTULOS EN DIRECTO AL PÚBLICO, EN ADELANTE CETESDIRECTO</t>
  </si>
  <si>
    <t>UNIDAD DE EVALUACIÓN DEL DESEMPEÑO</t>
  </si>
  <si>
    <t>FIDEICOMISO PARA LA EVALUACIÓN DE LOS FONDOS DE APORTACIONES FEDERALES</t>
  </si>
  <si>
    <t>QUE, PREVIA AUTORIZACIÓN DEL COMITÉ TÉCNICO, EL FIDUCIARIO EFECTÚE LOS PAGOS QUE CORRESPONDAN POR LAS CONTRATACIONES: I) DE LAS EVALUACIONES QUE REALICEN LAS DEPENDENCIAS COORDINADORAS DE LOS FONDOS DE APORTACIONES FEDERALES, LA SHCP O EL CONSEJO NACIONAL DE EVALUACIÓN DE LA POLÍTICA DE DESARROLLO SOCIAL, EN LO SUBSECUENTE EL “CONEVAL”, EN TÉRMINOS DE LOS ARTÍCULOS 49, FRACCIÓN V, DE LA LCF Y 110 DE LA LEY DE PRESUPUESTO, Y II) DEL DESARROLLO DE LAS METODOLOGÍAS Y MODELOS DE TÉRMINOS DE REFERENCIA POR PARTE DE LA SHCP O EL CONEVAL PARA QUE SE UTILICEN EN LAS EVALUACIONES A QUE SE REFIERE EL NUMERAL ANTERIOR.</t>
  </si>
  <si>
    <t>EDUCAL, S.A. DE C.V.</t>
  </si>
  <si>
    <t>CFE CONSOLIDADO</t>
  </si>
  <si>
    <t>201706G0N01601</t>
  </si>
  <si>
    <t>FIDEICOMISO PARA EL PAGO DE GASTOS DE SERVICIOS DE ASISTENCIA Y DEFENSA LEGAL BANCOMEXT</t>
  </si>
  <si>
    <t>ESTABLECER UN FONDO PARA QUE CON CARGO AL PATRIMONIO DEL FIDEICOMISO SE PAGUE: 1)LA CONTRATACION QUE REALICE BANCOMEXT DE LOS SERVICIOS DE LOS PRESTADORES DE SERVICIOS LEGALES QUE INTEGREN EL PADRON DE ABOGADOS, CONFORME A LO DISPUESTO EN LOS LINEAMIENTOS, 2)LA CONTRATACION QUE REALICE BANCOMEXT DE UNO O VARIOS SEGUROS DE RESPONSABILIDAD CON LOS QUE SE PROPORCIONEN LOS SERVICIOS DE ASISTENCIA Y DEFENSA LEGAL, 3) DE CONFORMIDAD CON LOS TERMINOS, LIMITES Y CONDICIONES PREVISTAS EN LOS LINEAMIENTOS, LOS GASTOS DE DEFENSA INCURRIDOS TANTO POR LOS PRESTADORES DE SERVICIOS LEGALES QUE FORMEN PARTE DE CUALQUIER PADRON DE ABOGADOS, COMO POR AQUELLOS QUE NO FORMEN PARTE DE PADRON DE ABOGADOS ALGUNO Y QUE BAJO LOS SERVICIOS DE COBERTURA CORPORATIVA DESIGNEN LOS BENEFICIARIOS Y AUTORICE BANCOMEXT.</t>
  </si>
  <si>
    <t>APORTACIÓN INICIAL:   MONTO: $1,000,000.00   FECHA: 28/03/2007
OBSERVACIONES: ACTUALMENTE SE HA ALCANZADO LA META DE CAPITAL OBJETIVO POR LO QUE YA NO SE INVIERTE EN NUEVOS PROYECTOS Y SOLO SE REALIZA LA APORTACION DE RECURSOS PARA CUBRIR EL COSTO DEL PROCESO DE LITIGIO QUE SE SIGUE EN CONTRA DE DOS EMPRESAS QUE FUERON APOYADAS.</t>
  </si>
  <si>
    <t>FONDO DE INVERSION DE CAPITAL EN AGRONEGOCIOS INFRAESTRUCTURA</t>
  </si>
  <si>
    <t>APORTACIÓN INICIAL:   MONTO: $83,306,886.59   FECHA: 27/11/2012
OBSERVACIONES: EL RUBRO DE EGRESOS ACUMULADOS ESTÁ INTEGRADO POR LOS GASTOS EFECTUADOS POR EL FIDEICOMISO, ASÍ COMO LOS APOYOS ENTREGADOS POR EL CASO FICREA DURANTE EL EJERCICIO.</t>
  </si>
  <si>
    <t>SUBSECRETARÍA DE TRANSPORTE</t>
  </si>
  <si>
    <t>FONDO NACIONAL DE SEGURIDAD PARA CRUCES VIALES FERROVIARIOS</t>
  </si>
  <si>
    <t>QUE EL FIDUCIARIO CON CARGO AL PATRIMONIO FIDEICOMITIDO Y PREVIA INSTRUCCIÓN DEL COMITÉ TÉCNICO: I) ENTREGUE LOS APOYOS PARA EL FINANCIAMIENTO DE LA CONSTRUCCIÓN, MANTENIMIENTO Y OPERACIÓN DE LA SEÑALIZACIÓN, LOS SISTEMAS DE ALERTA Y DE OBSTRUCCIÓN DE TRÁFICO AUTOMOTOR Y PEATONAL, CUANDO EL TRÁNSITO SE REALICE AL INTERIOR DE ZONAS URBANAS O CENTROS DE POBLACIÓN, INCLUYENDO LA ELABORACIÓN DE PROYECTOS EJECUTIVOS, Y II) PAGUE LAS CONTRATACIONES NECESARIAS PARA LA ELABORACIÓN DE ESTUDIOS Y PROYECTOS QUE PERMITAN IDENTIFICAR LOS CRUZAMIENTOS SUSCEPTIBLES PARA MEJORAR LA EFICIENCIA Y SEGURIDAD EN LA OPERACIÓN DEL SERVICIO PÚBLICO DE TRANSPORTE FERROVIARIO;… PARA DAR CUMPLIMIENTO A LOS FINES, LA SCT LLEVARÁ A CABO LOS PROCEDIMIENTOS DE CONTRATACIÓN REGULADOS POR LA LAASSP Y POR LA LOPSRM, ASÍ COMO EN SUS RESPECTIVOS REGLAMENTOS. LA SUSCRIPCIÓN DE LOS CONTRATOS CORRESPONDERÁ INVARIABLEMENTE AL FIDUCIARIO EN TÉRMINOS DEL REGLAMENTO DE LA LAASSP Y DEL REGLAMENTO DE LA LOPSRM.</t>
  </si>
  <si>
    <t>COORDINACIÓN GENERAL DE PUERTOS Y MARINA MERCANTE</t>
  </si>
  <si>
    <t>FIDEICOMISO FONDO PARA EL FORTALECIMIENTO A LA INFRAESTRUCTURA PORTUARIA</t>
  </si>
  <si>
    <t>APOYAR EL DESARROLLO DE LA INFRAESTRUCTURA PORTUARIA, PARA LO CUAL, EL FIDUCIARIO PREVIA INSTRUCCIÓN DEL COMITÉ TÉCNICO: I) PAGARÁ LAS OBRAS Y SERVICIOS A CARGO DE LA SCT EN TÉRMINOS DEL PÁRRAFO SIGUIENTE, Y II) OTORGARÁ APOYOS A LAS ADMINISTRACIONES PORTUARIAS INTEGRALES CONSTITUIDAS COMO ENTIDAD PARAESTATAL. PARA DAR CUMPLIMIENTO A LOS FINES DEL FIDEICOMISO, LA SCT LLEVARÁ A CABO LOS PROCEDIMIENTOS DE CONTRATACIÓN REGULADOS POR LA LEY DE ADQUISICIONES, ARRENDAMIENTOS Y SERVICIOS DEL SECTOR PÚBLICO -LAASSP- Y POR LA LEY DE OBRAS PÚBLICAS Y SERVICIOS RELACIONADOS CON LAS MISMAS -LOPSRM-, ASÍ COMO EN SUS RESPECTIVOS REGLAMENTOS. EN ESTE SUPUESTO, LA SUSCRIPCIÓN DE LOS CONTRATOS CORRESPONDERÁ INVARIABLEMENTE AL FIDUCIARIO EN TÉRMINOS DEL REGLAMENTO DE LA LAASSP Y DEL REGLAMENTO DE LA LOPSRM.</t>
  </si>
  <si>
    <t>APORTACIÓN INICIAL:   MONTO: $29,250,000.00   FECHA: 28/05/2004
OBSERVACIONES: FIDEICOMISO EN PROCESO DE EXTINCIÓN.</t>
  </si>
  <si>
    <t>G00</t>
  </si>
  <si>
    <t>AGENCIA NACIONAL DE SEGURIDAD INDUSTRIAL Y DE PROTECCIÓN AL MEDIO AMBIENTE DEL SECTOR HIDROCARBUROS</t>
  </si>
  <si>
    <t>201716G0001597</t>
  </si>
  <si>
    <t>QUE EL FIDUCIARIO RECIBA LOS RECURSOS CORRESPONDIENTES A LOS INGRESOS PROPIOS EXCEDENTES GENERADOS POR LA ASEA DURANTE EL RESPECTIVO EJERCICIO FISCAL, HASTA POR EL LIMITE ESTABLECIDO EN DICHAS DISPOSICIONES, PARA DESTINARLOS EN POSTERIORES EJERCICIOS FISCALES A CUBRIR LOS GASTOS NECESARIOS PARA CUMPLIR CON LAS FUNCIONES DE LA ASEA CONFORME AL PRESUPUESTO AUTORIZADO, RESPETANDO LOS PRINCIPIOS A QUE HACE REFERENCIA EL ARTÍCULO 134 DE LA CONSTITUCIÓN.</t>
  </si>
  <si>
    <t>20173890X01598</t>
  </si>
  <si>
    <t>FONDO SECTORIAL DE INVESTIGACIÓN SOBRE POBREZA, MONITOREO Y EVALUACIÓN CONACYT-CONEVAL</t>
  </si>
  <si>
    <t>OTORGAMIENTO DE APOYOS Y FINANCIAMIENTOS PARA LA REALIZACIÓN DE INVESTIGACIONES CIENTÍFICAS, DESARROLLO TECNOLÓGICO, INNOVACIÓN Y LA FORMACIÓN DE RECURSOS HUMANOS ESPECIALIZADOS, BECAS, CREACIÓN Y FORTALECIMIENTO DE GRUPOS O CUERPOS ACADÉMICOS O PROFESIONALES DE INVESTIGACIÓN, DESARROLLO TECNOLÓGICO E INNOVACIÓN, DIVULGACIÓN CIENTIFICA Y TECNOLÓGICA E INNOVACIÓN.</t>
  </si>
  <si>
    <t>APORTACIÓN INICIAL:   MONTO: $298,822,440.34   FECHA: 27/11/2013
OBSERVACIONES: NINGUNA</t>
  </si>
  <si>
    <t>APORTACIÓN INICIAL:   MONTO: $100,000.00   FECHA: 22/11/1996
OBSERVACIONES: A PARTIR DE OCTUBRE2017 SE OTORGA EL SERVICIO DE DIAGNÓSTICOS ENERGÉTICOS A LA EMPRESA PRODUCTIVA SUBSIDIARIA DE SUMINISTRO DE SERVICIOS BÁSICOS.</t>
  </si>
  <si>
    <t>DESTINO: PAGO DE DIVERSOS PROYECTOS AUTORIZADOS POR EL COMITÉ TÉCNICO, EN SU OPORTUNIDAD
CUMPLIMIENTO DE LA MISIÓN:
REALIZAR LOS PAGOS DE LAS CONTRATACIONES DE SERVICIOS U OBRA PÚBLICA Y DE LA ADQUISICIÓN DE BIENES QUE REALICE LA SEGOB EN MATERIA DE SEGURIDAD PÚBLICA, INCLUYENDO LAS QUE REQUIERAN SUS ÓRGANOS ADMINISTRATIVOS DESCONCENTRADOS, A FIN DE CONTAR CON INSTALACIONES DIGNAS Y SEGURAS EN EL DESEMPEÑO DE LAS FUNCIONES ENCOMENDADAS Y PARA EL MEJOR CUMPLIMIENTO DE LOS OBJETIVOS EN MATERIA DE SEGURIDAD PÚBLICA</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</si>
  <si>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</si>
  <si>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DESTINO: SE REALIZARON PAGOS POR CONCEPTO DE INTERESES PEA A JUBILADOS.
CUMPLIMIENTO DE LA MISIÓN:
EN EL PERIODO QUE SE REPORTA SE EROGARON RECURSOS PARA CUMPLIMIENTO DE LA MISION Y FINES DEL FIDEICOMISO.</t>
  </si>
  <si>
    <t>DESTINO: EMOLUMENTOS Y PRESTACIONES, IMPUESTOS DIVERSOS, COMISIONES PAGADAS, GASTOS DE ADMINISTRACION, DEPRECIACIONES.
CUMPLIMIENTO DE LA MISIÓN:
SE PARTICIPO EN CAPACITACION Y EDUCACION ENCAMINADAS AL MEJORAMIENTO DE LA CULTURA DE DISEÑO A NIVEL NACIONAL.</t>
  </si>
  <si>
    <t>DESTINO: ENTREGAR LOS RECURSOS QUE EL COMITÉ TÉCNICO DEL FONDO DE APOYO A MUNICIPIOS AUTORICE A MUNICIPIOS Y ORGANISMOS, PARA CUBRIR LO SIGUIENTE: I) COSTOS PARA LA ELABORACIÓN DE ESTUDIOS Y PROYECTOS, ASOCIADOS A LOS PROGRAMAS Y PRODUCTOS DE BANOBRAS INCLUYENDO SU IDENTIFICACIÓN, DISEÑO, EVALUACIÓN, DIAGNOSTICO, EJECUCIÓN, PROMOCIÓN Y DIFUSIÓN; II) COSTOS RELACIONADOS CON ASISTENCIA TÉCNICA, FINANCIERA Y CAPACITACIÓN A SERVIDORES PÚBLICOS; III) COMISIONES POR APERTURA DE CRÉDITOS CUYA FUENTE DE PAGO SEAN RECURSOS DEL FAIS, Y IV) GASTOS DE ESTRUCTURACIÓN Y ORIGINACIÓN DE OPERACIONES DE CRÉDITO, ENTRE LOS QUE QUEDAN INCLUIDOS LOS DE CALIFICACIÓN DE LA ESTRUCTURA.
CUMPLIMIENTO DE LA MISIÓN:
A LA FECHA SE HAN EJERCIDO RECURSOS DE ESTE FIDEICOMISO, EN CUMPLIMIENTO DE FINES</t>
  </si>
  <si>
    <t>DESTINO: OTROS GASTOS DE ADMINISTRACION.
CUMPLIMIENTO DE LA MISIÓN:
EMITIR, ENAJENAR Y ENTREGAR LOS CERTIFICADOS DE PARTICIPACIÓN INMOBILIARIA NO AMORTIZABLES, CUANDO ÉSTOS HAYAN SIDO INTEGRAMENTE CUBIERTOS. SE CONTINUA INVITANDO A LOS INTERESADOS A ESCRITURAR, SIN AVANCE ALGUNO A LA FECHA QUE SE REPORTA.</t>
  </si>
  <si>
    <t>DESTINO: PAGO DE PENSIONES, SERVICIO MÉDICO,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</si>
  <si>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PAGO DE OBLIGACIONES DERIVADAS DEL FONDO DE PENSIONES A AQUELLOS TRABAJADORES QUE INGRESEN A PRESTAR SUS SERVICIOS AL FIDEICOMITENTE EN FECHA POSTERIOR A LA ENTRADA EN VIGOR DE LAS CONDICIONES GENERALES DE TRABAJO DE 2009 A QUIENES LES SERA APLICABLE DE MANERA OBLIGATORIA AL PLAN DE PENSIONES DE CONTRIBUCION DEFINIDA, ASI COMO AQUELLOS TRABAJADORES QUE PRESTEN SUS SERVICIOS CONFORME A LO ESTABLECIDO EN LAS CONDICIONES GENERALES DE TRABAJO 1995, ANTERIORES A LAS CONDICIONES GENERALES DE TRABAJO 2009 QUE DEBAN MIGRAR AL PLAN DE PENSIONES DE CONTRIBUCION DEFINIDA.
CUMPLIMIENTO DE LA MISIÓN:
SE ADMINISTRA EL PATRIMONIO CON LA INTEGRACION DEL FONDO DE PENSIONES DE CONTRIBUCION DEFINIDA, SE RECIBEN LOS RECURSOS PARA SU INVERSIÓN Y ADMINISTRACIÓN.</t>
  </si>
  <si>
    <t>DESTINO: PAGO DE PENSIONES, PRIMAS DE ANTIGÜEDAD,BENEFICIOS POSTERIORES AL RETIRO Y COMISIONES FIDUCIARIAS
CUMPLIMIENTO DE LA MISIÓN:
GARANTIZAR EL PAGO DE PENSIÓNES Y JUBILACIONES ASÍ COMO PRESTAMOS Y PRIMAS DE ANTIGUEDAD A LOS EMPLEADOS BANJERCITO.</t>
  </si>
  <si>
    <t>DESTINO: PAGOS DE LAS PENSIONES, PRESTACIONES Y OTROS BENEFICIOS POSTERIORES AL RETIRO, ASÍ COMO LOS RETIROS QUE SOLICITE EL PERSONAL DE SUS CUENTAS INDIVIDUALES DEL FONDO INDIVIDUAL DE PENSIONES Y RENDIMIENTOS DEL PRÉSTAMO ESPECIAL DE AHORRO (PEA) QUE CORRESPONDAN A LOS FIDEICOMISARIOS.
CUMPLIMIENTO DE LA MISIÓN:
SE HA DADO CUMPLIMIENTO A LA MISIÓN Y FINES DEL FIDEICOMISO CONTITUIDO PARA ADMINISTRAR LAS RESERVAS DEL FONDO DE PENSIONES Y PRIMA DE ANTIGÜEDAD DE LA FIDEICOMITENTE.</t>
  </si>
  <si>
    <t>DESTINO: GARANTIZAR LAS FIANZAS QUE OTORGUEN LAS INSTITUCIONES DE AFIANZAMIENTO A LAS MICRO, PEQUEÑAS Y MEDIANAS EMPRESAS.
CUMPLIMIENTO DE LA MISIÓN:
NA</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</si>
  <si>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</si>
  <si>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PARA EL PAGO DE PENSIONES Y JUBILACIONES POR ANTIGÜEDAD E INVALIDEZ A EXTRABAJADORES DE BANSEFI DE CONFORMIDAD CON LO ESTABLECIDO EN LOS ARTÍCULOS 44 Y 51 DE LAS CONDICIONES GENERALES DE TRABAJO DE LA INSTITUCIÓN.
CUMPLIMIENTO DE LA MISIÓN:
SE LOGRO TENER UNA RESERVA DE CONTINGENCIA Y UN MEJOR CONTROL INTERNO, ASÍ COMO GARANTIZAR A LOS BENEFICIARIOS DE ESTE FIDEICOMISO EL PAGO DE LAS OBLIGACIONES CONTRACTUALES QUE TIENE EL BANCO ANTE LOS MISMOS.</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</si>
  <si>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t>
  </si>
  <si>
    <t>DESTINO: NO APLICA
CUMPLIMIENTO DE LA MISIÓN:
GARANTIZAR EL CUMPLIMIENTO DE PAGO DEL CRÉDITO OTORGADO AL GOBIENRO DEL ESTADO DE MORELOS. MISIÓN QUE FUE CUMPLIDA.</t>
  </si>
  <si>
    <t>DESTINO: OTROS GASTOS DE ADMINISTRACIÓN.
CUMPLIMIENTO DE LA MISIÓN:
DESARROLLAR UN PROGRAMA DE URBANIZACIÓN, LOTIFICACIÓN Y EN SU CASO CONSTRUCCIÓN Y VENTA DE CASAS DE INTERÉS SOCIAL.</t>
  </si>
  <si>
    <t>DESTINO: PROMOCION DE LA INVERSIÓN DE CAPITAL EMPRENDEDOR Y PRIVADO EN TERRITORIO NACIONAL, AL FOMENTO, DESARROLLO Y CONSOLIDACIÓN DE EMPRESAS DEL SECTOR RURAL, AGROINDUSTRIAL Y AGRONEGOCIOS, SEAN NUEVAS O DE RECIENTE CREACIÓN Y/O TIEMPO DE OPERACION, PERO CON POTENCIAL DE DESARROLLO E INNOVACIÓN, NO LISTADAS EN BOLSA AL MOMENTO DE LA INVERSIÓN, RENTABLES Y/O GENERADORAS DE EMPLEO. LA APORTACIÓN REALIZADA SE EFECTUO CONFORME A LO DISPUESTO EN LAS CLAUSULAS PRIMERA Y SEGUNDA DEL CONVENIO DE ADHESIÓN AL FICA AGROPYME
CUMPLIMIENTO DE LA MISIÓN:
LA META DE LEVANTAMIENTO DE CAPITAL SE UBICÓ EN 200.000 MDP, DE LOS CUALES ACTUALMENTE SE HA REALIZADO APORTACIONES A PROYECTOS EN DONDE PARTICIPA FOCIR, POR 18.541 MDP, EN TANTO 97.259 MDP SE ENCUENTRAN EN PROCESO DE FORMALIZACIÓN DE LA INVERSIÓN, CON LO QUE SE ESPERA GENERAR UN IMPACTO SOCIO-ECONÓMICO EN 6 ENTIDADES FEDERATIVAS, EL BENEFICIO DE 58 PRODUCTORES Y CONTRIBUIR EN LA GENERACIÓN DE 385 EMPLEOS.</t>
  </si>
  <si>
    <t>DESTINO: INTEGRACIÓN DE UN FONDO DESTINADO A LA PROMOCIÓN DE LA INVERSIÓN DE CAPITAL DE RIESGO EN LOS ESTADOS DE CHIAPAS, TABASCO Y YUCATAN, PARA EL FOMENTO, DESARROLLO Y CONSOLIDACIÓN DE EMPRESAS DEL SECTOR RURAL.
CUMPLIMIENTO DE LA MISIÓN:
CON LA FINALIDAD DE ATENDER LA DEMANDA DE INVERSIÓN DE CAPITAL EN LA REGIÓN SURESTE, SE CREA ESTE FICA SURESTE 2 CON UN OBJETIVO DE LEVANTAMIENTO DE CAPITAL POR 809.400 MDP, REPORTANDOSE UNA INVERSIÓN FINANCIERA EXHIBIDA POR 308.738 MDP Y COMPROMETIDA POR 424.524 MDP, LO QUE HA PERMITIDO BENEFICIAR A 2 400 PRODUCTORES, GENERAR 385 EMPLEOS EN DOS ENTIDADES CON UN EFECTO MULTIPLICADOR DE 18.20 VECES.</t>
  </si>
  <si>
    <t>DESTINO: LA PROMOCION DE INVERSION DE CAPITAL DE RIESGO EN TERRITORIO NACIONAL, AL FOMENTO, DESARROLLO Y CONSOLIDACION DE EMPRESAS DEL SECTOR RURAL, AGROINDUSTRIAL Y DE AGRONEGOCIOS.
CUMPLIMIENTO DE LA MISIÓN:
CON UNA META DE LEVANTAMIENTO DE CAPITAL POR 1,868.503 MDP, SE HA LOGRADO COLOCAR INVERSIÓN POR 900.451 MDP, LO QUE REPRESENTA EL 48.2% DE LA META, Y SE HAN CANALIZADO EN 7 PROYECTOS QUE SE ENCUENTRAN EN 11 ENTIDADES FEDERATIVAS Y QUE HAN PERMITIDO BENEFICIAR A 5,047 PRODUCTORES Y CONTRIBUIR EN LA GENERACIÓN DE 10,987 EMPLEOS, OBTENIENDO UN EFECTO MULTIPLICADOR DE 4.50 VECES.</t>
  </si>
  <si>
    <t>DESTINO: INCREMENTAR EL PATRIMONIO DEL FIDEICOMISO A EFECTO DE CUBRIR LOS DEPÓSITOS DE DINERO HASTA POR UNA CANTIDAD EQUIVALENTE A VEINTICINCO MIL UDIS DE CADA SOCIO AHORRADOR DE LAS SOCIEDADES COOPERATIVAS DE AHORRO Y PRÉSTAMO CON NIVEL DE OPERACIONES DE I A IV, EN CASO DE QUE DICHAS SOCIEDADES SE ENCUENTREN EN ESTADO DE DISOLUCIÓN Y LIQUIDACIÓN, O SE DECRETE SU CONCURSO MERCANTIL.
CUMPLIMIENTO DE LA MISIÓN:
RECIBIR , ADMINISTRAR E INVERTIR LAS APORTACIONES REALIZADAS POR LAS SOCIEDADES COOPERATIVAS DE AHORRO Y PRESTAMO REALIZACION DE OPERACIONES PREVENTIVAS TENDIENTES A EVITAR PROBLEMAS FINANCIEROS QUE PUEDAN PRESENTAR LAS SOCIEDADES EN LOS TERMINOS Y CONDICIONES QUE LA LEY ESTABLECE.</t>
  </si>
  <si>
    <t>DESTINO: LA REALIZACIÓN DE OPERACIONES PREVENTIVAS TENDIENTES A EVITAR PROBLEMAS FINANCIEROS QUE PUEDAN PRESENTAR LAS SOCIEDADES FINANCIERAS POPULARES Y LAS SOCIEDADES FINANCIERAS COMUNITARIAS CON NIVEL DE OPERACIONES DEL I A IV, ASÍ COMO LA PROCURACIÓN DE OBLIGACIONES RELATIVAS A LOS DEPÓSITOS DE AHORRO DE LOS SOCIOS DE DICHAS SOCIEDADES.
CUMPLIMIENTO DE LA MISIÓN:
INCREMENTAR EL PATRIMONIO DEL FIDEICOMISO A EFECTO DE CUBRIR LOS DEPÓSITOS DE DINERO HASTA POR UNA CANTIDAD EQUIVALENTE A VEINTICINCO MIL UDIS DE CADA CLIENTE AHORRADOR DE LAS SOCIEDADES FINANCIERAS POPULARES Y DE LAS SOCIEDADES FINANCIERAS COMUNITARIAS CON NIVEL DE OPERACIONES DE I A IV, EN CASO DE QUE DICHAS SOCIEDADES SE ENCUENTREN EN ESTADO DE DISOLUCIÓN Y LIQUIDACIÓN, O SE DECRETE SU CONCURSO MERCANTIL.</t>
  </si>
  <si>
    <t>DESTINO: NO APLICA
CUMPLIMIENTO DE LA MISIÓN:
LA ENAJENACIÓN DE LOS LOTES EN EL FRACCIONAMIENTO DE AGUA HEDIONDA EN CUAUTLA, MORELOS, ESTÁ CUMPLIDA.</t>
  </si>
  <si>
    <t>DESTINO: COMPRA DE EQUIPO MILITAR, GASTOS BANCARIOS DE OPERACIÓN.
CUMPLIMIENTO DE LA MISIÓN:
SE CUBRIÓ DE MANERA OPORTUNA LAS ADQUISICIONES DE EQUIPO MILITAR ASÍ COMO LA CONTRATACIÓN DE OBRA PÚBLICA Y SERVICIOS NECESARIOS.</t>
  </si>
  <si>
    <t>DESTINO: PAGO A DEUDOS DE MILITARES FALLECIDOS O MILITARES CON UNA INUTILIDAD EN 1A. CATEGORIA EN ACTOS DEL SERVICIO CONSIDERADOS DE ALTO RIESGO Y GASTOS BANCARIOS DE OPERACION.
CUMPLIMIENTO DE LA MISIÓN:
SE AUTORIZARON CASOS PARA PAGO A DEUDOS DE MILITARES FALLECIDOS O CON UNA INUTILIDAD EN 1A. CATEGORIA EN ACTOS DEL SERVICIO CONSIDERADOS DE ALTO RIESGO.</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</si>
  <si>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</si>
  <si>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</si>
  <si>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ESTE FIDEICOMISO SE ENCUENTRA EN PROCESO DE EXTINCIÓN.
CUMPLIMIENTO DE LA MISIÓN:
ESTE FIDEICOMISO SE ENCUENTRA EN PROCESO DE EXTINCIÓN.</t>
  </si>
  <si>
    <t>DESTINO: NO APLICA
CUMPLIMIENTO DE LA MISIÓN:
SE CONTINÚA CON LOS FINES DE LA CONCESIÓN OTORGADA (20 DE OCTUBRE DE 1987) A BANOBRAS POR LA SCT PARA CONSTRUIR, OPERAR Y EXPLOTAR BAJO EL RÉGIMEN DE CUOTAS DE PEAJE EL TRAMO CARRETERO ATLACOMULCO-MARAVATÍO.</t>
  </si>
  <si>
    <t>DESTINO: NO APLICA
CUMPLIMIENTO DE LA MISIÓN:
SE CUMPLE CON EL OBJETO Y FINES DEL FIDEICOMISO, ÉSTE ESTARÁ VIGENTE, POR LO MENOS, HASTA EL TÉRMINO DEL PLAZO DE LA CONCESIÓN, EL CUAL ES EL 28-NOV-2019.</t>
  </si>
  <si>
    <t>DESTINO: NO APLICA
CUMPLIMIENTO DE LA MISIÓN:
SE CUMPLE CON EL OBJETO Y FINES DEL FIDEICOMISO, ÉSTE ESTARÁ VIGENTE, POR LO MENOS, HASTA EL TÉRMINO DEL PLAZO DE LA CONCESIÓN, EL CUAL ES EL 17/OCT/2037.</t>
  </si>
  <si>
    <t>DESTINO: NO APLICA
CUMPLIMIENTO DE LA MISIÓN:
SE CUMPLE CON EL OBJETO Y FINES DEL FIDEICOMISO, ÉSTE ESTARÁ VIGENTE, POR LO MENOS, HASTA EL TÉRMINO DEL PLAZO DE LA CONCESIÓN, EL CUAL ES EL 24-ABR-2022.</t>
  </si>
  <si>
    <t>DESTINO: NO APLICA
CUMPLIMIENTO DE LA MISIÓN:
SE CUMPLE CON EL OBJETO Y FINES DEL FIDEICOMISO, ÉSTE ESTARÁ VIGENTE, POR LO MENOS, HASTA EL TÉRMINO DEL PLAZO DE LA CONCESIÓN, EL CUAL ES EL 18/JUL/2020.</t>
  </si>
  <si>
    <t>DESTINO: EL CONVENIO DE COLABORACIÓN Y COORDINACIÓN DE FECHA 28/DIC/2007 QUE CELEBRAN POR UNA PARTE EL GOBIERNO FEDERAL, LA CONADE Y EL GOBIERNO DEL ESTADO DE JALISCO EN SU CLAUSULA PRIMERA DICE: EL PRESENTE CONVENIO TIENE POR OBJETO ESTABLECER LAS BASES CONFORME A LAS CUALES "EL CODE", Y "LA CONADE", UNIRÁN RECURSOS Y ESFUERZOS PARA CONTAR CON LAS INSTALACIONES DEPORTIVAS QUE SERÁN SEDE EN LA CELEBRACIÓN DE LOS JUEGOS PANAMERICANOS, GUADALAJARA 2011; REPERCUTIENDO EN BENEFICIO DE LA COMUNIDAD DEPORTIVA Y DE LA SOCIEDAD EN GENERAL.
CUMPLIMIENTO DE LA MISIÓN:
EL OBJETO SE LLEVÓ A CABO EN TIEMPO Y FORMA.</t>
  </si>
  <si>
    <t>DESTINO: NO SE REPORTAN MOVIMIENTOS EN LA CUENTA
CUMPLIMIENTO DE LA MISIÓN:
SE DESARROLLÓ LA INFRAESTRUCTURA Y EQUIPAMIENTO RELACIONADO CON EL DEPORTE Y TODAS AQUELLAS ACCIONES INHERENTES A DICHO RUBRO, EN EL ESTADO DE SINALOA, QUE FUERON AUTORIZADOS POR EL COMITÉ TÉCNICO.</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</si>
  <si>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SE CUMPLIO CON EL OBJETO PARA EL CUAL FUE CREADO EL FIDEICOMISO</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</si>
  <si>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EL OBJETO PARA EL CUAL FUE CREADO EL FIDEICOMISO, FUE CUMPLIDO.</t>
  </si>
  <si>
    <t>DESTINO: LOS RECURSOS FEDERALES OTORGADOS AL MANDATO FUERON UTILIZADOS EN SU TOTALIDAD EN ANTERIORES EJERCICIOS FISCALES.
CUMPLIMIENTO DE LA MISIÓN:
ANTENDIÓ A USUARIOS OFICIALMENTE INSCRITOS EN 164 SEDES DE ASESORÍA, DISTRIBUIDAS EN 24 ENTIDADES FEDERATIVAS PARTICIPANTES.</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</si>
  <si>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</si>
  <si>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</si>
  <si>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DESTINO: CONSTITUIR CON RECURSOS PROPIOS, EL FONDO PARA EL PAGO DE PENSIONES AL PERSONAL DEL INSTITUTO DEL FONDO NACIONAL PARA EL CONSUMO DE LOS TRABAJADORES (INFONACOT).
CUMPLIMIENTO DE LA MISIÓN:
ES UN FIDEICOMISO NO CONSIDERADO ENTIDAD Y SIN ESTRUCTURA. EL MONTO DE LOS RECURSOS FIDEICOMITIDOS SE ESTABLECE EN BASE A VALUACIÓN ACTUARIAL DE LAS OBLIGACIONES LABORALES, PRACTICADA ANUALMENTE POR DESPACHO INDEPENDIENTE, CON BASE EN EL CONTRATO COLECTIVO DE TRABAJO, EL REGLAMENTO DE PENSIONES Y JUBILACIONES DEL INFONACOT Y EL BOLETIN D-3 DE LOS PRINCIPIOS DE CONTABILIDAD GENERALMENTE ACEPTADOS.</t>
  </si>
  <si>
    <t>DESTINO: CONSTITUIR CON RECURSOS PROPIOS, EL FONDO PARA EL PAGO DE PRIMAS DE ANTIGÜEDAD AL PERSONAL DEL INSTITUTO DEL FONDO NACIONAL PARA EL CONSUMO DE LOS TRABAJADORES (INFONACOT).
CUMPLIMIENTO DE LA MISIÓN:
ES UN FIDEICOMISO NO CONSIDERADO ENTIDAD Y SIN ESTRUCTURA. EL MONTO DE LOS RECURSOS FIDEICOMITIDOS SE ESTABLECE EN BASE A VALUACIÓN ACTUARIAL DE LAS OBLIGACIONES LABORALES, PRACTICADA ANUALMENTE POR DESPACHO INDEPENDIENTE, CON BASE EN EL CONTRATO COLECTIVO DE TRABAJO, EL REGLAMENTO DE PENSIONES Y JUBILACIONES DEL INFONACOT Y EL BOLETIN D-3 DE LOS PRINCIPIOS DE CONTABILIDAD GENERALMENTE ACEPTADOS.</t>
  </si>
  <si>
    <t>DESTINO: HONORARIOS FIDUCIARIOS Y PROFESIONALES, RENTAS Y GASTOS DE OPERACIÓN PAGADOS CON RECURSOS ESTATALES.
CUMPLIMIENTO DE LA MISIÓN:
COADYUVAR CON LA PLANEACIÓN DEL DESARROLLO A TRAVÉS DE LA ADMINISTRACIÓN DE LOS RECURSOS, QUE SE PROCURE (EL FIDEICOMISO) PARA FOMENTAR Y CANALIZAR APOYOS A ESTUDIOS Y PROYECTOS QUE HAYAN SIDO IDENTIFICADOS COMO DETONADORES DEL DESARROLLO REGIONAL.</t>
  </si>
  <si>
    <t>DESTINO: HONORARIOS FIDUCIARIOS
CUMPLIMIENTO DE LA MISIÓN:
COADYUVAR A LA PLANEACIÓN DEL DESARROLLO A TRAVÉS DE LA ADMINISTRACIÓN DE LOS RECURSOS, QUE SE PROCURE (EL FIDEICOMISO) PARA FOMENTAR Y CANALIZAR APOYOS A ESTUDIOS Y PROYECTOS QUE HAYAN SIDO IDENTIFICADOS COMO DETONADORES DEL DESARROLLO REGIONAL.</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</si>
  <si>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</si>
  <si>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</si>
  <si>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FONDO DE AHORRO EN BENEFICIO DEL PERSONAL OPERATIVO DE BASE Y DE CONFIANZA DEL IMP
CUMPLIMIENTO DE LA MISIÓN:
CUMPLIR CON LAS APORTACIONES DEL FONDO DE AHORRO EN BENEFICIO DEL PERSONAL OPERATIVO DE BASE Y DE CONFIANZA DEL IMP</t>
  </si>
  <si>
    <t>DESTINO: CUBRIR PENSIONES DEL PERSONAL DE FONATUR.
CUMPLIMIENTO DE LA MISIÓN:
CUBRIR CON OPORTUNIDAD LAS EROGACIONES A QUE TENGA DERECHO EL PERSONAL DE LA INSTITUCIÓN.</t>
  </si>
  <si>
    <t>DESTINO: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
CUMPLIMIENTO DE LA MISIÓN:
SE IMPLEMENTÓ EL PROGRAMA DE MEJORA DE LOS SERVICIOS QUE CONTEMPLA EL DESARROLLO DE LOS PROCESOS DE: DEFINICIÓN DE PROCEDIMIENTOS PARA ACCESO DE LOS SERVICIOS DE IDEGEO SOPORTE TÉCNICO. ELABORAR LA PROPUESTA PARA EL DESARROLLO DE LA PLATAFORMA TECNOLÓGICA DEL LABORATORIO DE GEOINTELIGENCIA; PROGRAMA DE ORIENTACIÓN DE LOS SERVICIOS DE CARGA, CATALOGACIÓN Y CONSULTA DE LA INFORMACIÓN CARTOGRÁFICA. • LABORATORIO DE GEOINTELIGENCIA (GEOINT) • INFRAESTRUCTURA DE DATOS ESPACIALES (IDEGEO)</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</si>
  <si>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</si>
  <si>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</si>
  <si>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DESTINO: APOYOS PARA LA INVESTIGACION CIENTIFICA Y TECNOLOGICA DEL SECTOR SALUD.
CUMPLIMIENTO DE LA MISIÓN:
EL OBJETO DEL FONDO ES PROMOVER LA INVESTIGACIÓN CIENTÍFICA, EL DESARROLLO E INNOVACIÓN TECNOLOGICA, MEDIANTE LA CANALIZACIÓN DE RECURSOS A PROYECTOS DE INVESTIGACIÓN, QUE PUEDAN GENERAR CONOCIMIENTO, DESARROLLOS TECNOLÓGICOS O INNOVACIONES PARA EL SECTOR SALUD. CONTRIBUYE AL FORTALECIMIENTO DE LAS CAPACIDADES EN CIENCIA Y TECNOLOGÍA EN EL SECTOR.</t>
  </si>
  <si>
    <t>DESTINO: FINANCIAR EL GASTO Y LAS INVERSIONES DE PROYECTOS DE INVESTIGACIÓN APLICADA, DESARROLLO TECNOLÓGICO, FORMACIÓN DE RECURSOS HUMANOS, FORTALECIMIENTO DE LAS CAPACIDADES CIENTÍFICAS Y DIFUSIÓN EN LAS ÁREAS DE CONOCIMIENTO QUE REQUIERA EL SECTOR EN MATERIA DEL AGUA.
CUMPLIMIENTO DE LA MISIÓN:
SE CUMPLE LA MISIÓN Y OBJETIVOS DEL FONDO SECTORIAL AL CONTINUAR CON EL FINANCIAMIENTO DE PROYECTOS DE INVESTIGACIÓN APLICADA, DESARROLLO TECNOLÓGICO Y FORMACIÓN DE RECURSOS HUMANOS.</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</si>
  <si>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 EL FIDEICOMISO.
CUMPLIMIENTO DE LA MISIÓN:
ESTA INFORMACIÓN NO FUE ACTUALIZADA POR EL SECRETARIO ADMINISTRATIVO.</t>
  </si>
  <si>
    <t>DESTINO: PAGO DE LIQUIDACIONES DEL PERSONAL DEL CENTRO.
CUMPLIMIENTO DE LA MISIÓN:
EL OBJETO DEL FIDEICOMISO ES FINANCIAR Y/O COMPLEMENTAR EL FINANCIAMIENTO NECESARIO PARA HACER FRENTE AL RETIRO VOLUNTARIO Y LIQUIDACIONES DEL PERSONAL DEL CENTRO.</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</si>
  <si>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</si>
  <si>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DESTINO: FINANCIAR O COMPLEMENTAR FINANCIAMIENTO DE PROYECTOS ESPECIFICOS DE INVESTIGACION, DESARROLLO TECNOLOGICO Y DE INNOVACION, LA CREACION Y MANTENIMIENTO DE INSTALACIONES DE INVESTIGACION, SU EQUIPAMIENTO, EL SUMINISTRO DE MATERIALES, EL OTORGAMIENTO DE BECAS Y FORMACION DE RECURSOS HUMANOS ESPECIALIZADOS.
CUMPLIMIENTO DE LA MISIÓN:
CON BASE EN SU OBJETO ESTA CUMPLIENDO CON LOS FINES PARA LOS QUE FUE CREADO COMO EL EQUIPAMIENTO DE PROYECTOS ESPECÍFICOS DE INVESTIGACIÓN, DESARROLLO TECNOLÓGICO Y DE INNOVACIÓN.</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</si>
  <si>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</si>
  <si>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DESTINO: FINANCIAR O COMPLEMENTAR EL FINANCIAMIENTO DE PROYECTOS ESPECIFICOS DE INVESTIGACION, DE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 CONOCIMIENTO, EL OTORGAMIENTO DE INCENTIVOS EXTRAORDINARIOS A LOS INVESTIGADORES QUE PARTICIPEN EN LOS PROYECTOS, Y OTROS PROPOSITOS DIRECTAMENTE VINCULADOS PARA PROYECTOS CIENTIFICOS, TECNOLOGICOS O DE INNOVACION APROBADOS.
CUMPLIMIENTO DE LA MISIÓN:
FINANCIAR O COMPLEMENTAR EL FINANCIAMIENTO DE PROYECTOS ESPECIFICOS DE INVESTIGACION, DE DESARROLLO TECNOLOGICO Y DE INNOVACION, LA CREACION Y MANTENIMIENTO DE INSTALACIONES DE INVESTIGACION, SU EQUIPAMIENTO, EL SUMINISTRO DE MATERIALES.</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</si>
  <si>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</si>
  <si>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</si>
  <si>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DESTINO: APOYAR LA REALIZACIÓN DE PROYECTOS CIENTÍFICOS, TECNOLOGICOS, DE INNOVACIÓN QUE RESPONDAN A PRIORIDADES ESTABLECIDAS POR EL GOBIERNO DEL ESTADO, PARA ATENDER PROBLEMAS, NECESIDADES U OPORTUNIDADES ESTRATEGICAS QUE CONTRIBUYAN AL DESARROLLO ECONOMICO Y SOCIAL SUSTENTABLE A LA VINCULACIÓN, AL INCREMENTO DE LA PRODUCTIVIDAD Y COMPETITIVIDAD DE LOS SECTORES PRODUCTIVOS Y DE SERVICIOS, Y AL FORTALECIMIENTO Y CONSOLIDACIÓN DE LAS CAPACIDADES DE CIENCIA, TECNOLOGÍA E INOVACION DEL ESTADO DE DURANGO.
CUMPLIMIENTO DE LA MISIÓN:
DURANTE EL PERIODO QUE SE INFORMA SE HAN APOYADO PROYECTOS ESTRATEGICOS QUE CONTRIBUYEN AL FORTALECIMIENTO DE LAS CAPACIDADES DE CIENCIA Y TECNOLOGIA EN EL ESTADO DE DURANGO.</t>
  </si>
  <si>
    <t>DESTINO: APOYOS PARA LA INVESTIGACIÓN CIENTÍFICA Y TECNOLÓGICA DEL ESTADO DE GUERRERO.
CUMPLIMIENTO DE LA MISIÓN:
INFORMACIÓN NO ACTUALIZADA POR EL SECRETARIO ADMINISTRATIVO DEL FONDO.</t>
  </si>
  <si>
    <t>DESTINO: A LA FECHA NO HAY RECURSOS
CUMPLIMIENTO DE LA MISIÓN:
A LA FECHA NO HAY RECURSOS</t>
  </si>
  <si>
    <t>DESTINO: LA SUBCUENTA SE ENCUENTRA EN CEROS
CUMPLIMIENTO DE LA MISIÓN:
LA CUENTA SE ENCUENTRA EN CEROS</t>
  </si>
  <si>
    <t>DESTINO: LOS EGRESOS SE INTEGRAN POR: GASTOS DE ADMINISTRACIÓN.
CUMPLIMIENTO DE LA MISIÓN:
SE HAN REALIZADO LAS OBRAS TEATRALES PROGRAMADAS EN LOS 38 RECINTOS METROPOLITANOS Y FORÁNEOS QUE ADMINISTRA EL FIDEICOMISO, SE SIGUE CON EL PROGRAMA DE REACTIVACIÓN DE LOS TEATROS Y CAFETERÍAS, DANDO CUMPLIMIENTO A LOS MANTENIMIENTOS MENSUALES Y ANUALES, ASÍ COMO REALIZAR ACTIVIDADES PROGRAMADAS CON OTRAS INSTITUCIONES.</t>
  </si>
  <si>
    <t>DESTINO: PROYECTO DE INVESTIGACIÓN EN SALUD.
CUMPLIMIENTO DE LA MISIÓN:
EL FONDO DE INVESTIGACIÓN EN SALUD HA REALIZADO LA CORRECTA ADMINISTRACIÓN PARA FINANCIAR LA INVESTIGACIÓN CIENTÍFICA Y TECNOLÓGICA EN EL ÁREA DE SALUD, APOYANDO EN LA FORMACIÓN DE RECURSOS HUMANOS ESPECIALIZADOS, MEDIANTE EL OTORGAMIENTO DE BECAS, CREACIÓN Y FORTALECIMIENTO DE GRUPOS O CUERPOS ACADÉMICOS DE INVESTIGACIÓN Y DESARROLLO TECNOLÓGICO; REALIZA DIVULGACIÓN CIENTÍFICA DE LA INVESTIGACIÓN EN SALUD QUE SE DESARROLLA EN EL INSTITUTO MEXICANO DEL SEGURO SOCIAL.</t>
  </si>
  <si>
    <t>DESTINO: LOS EGRESOS CORRESPONDEN AL APOYO DE RECURSOS EN EFECTIVO PARA LOS GASTOS DE ALIMENTACIÓN, VESTIDO Y EDUCACIÓN A LA NIÑA DEL MILENIO Y GASTOS FINANCIEROS.
CUMPLIMIENTO DE LA MISIÓN:
APOYO DE RECURSOS EN EFECTIVO PARA GASTOS DE ALIMENTACIÓN, VESTIDO Y EDUCACIÓN A LA NIÑA DEL MILENIO.</t>
  </si>
  <si>
    <t>DESTINO: PAGO DE PRIMAS DE ANTIGUEDAD Y PENSIONES.
CUMPLIMIENTO DE LA MISIÓN:
PAGO DE NOMINA DE JUBILADOS Y PENSIONADOS POST MORTEM</t>
  </si>
  <si>
    <t>DESTINO: REALIZAR PAGO A PROVEEDORES Y CONTRATISTAS QUE CONTRATE LA SEMAR BAJO EL "CONTRATO ESPECÍFICO", ASÍ COMO PERMISOS, AUTORIZACIONES, DERECHOS Y DEMÁS GASTOS RELACIONADOS CON MOTIVO DE LA CONSTRUCCIÓN Y EQUIPAMIENTO DE LAS EMBARCACIONES. ASIMISMO, PARA EL PAGO DE LA CONTRAPRESTACIÓN A QUE TENGA DERECHO A COBRAR LA SEMAR.
CUMPLIMIENTO DE LA MISIÓN:
CONTRATO EN DESARROLLO.</t>
  </si>
  <si>
    <t>DESTINO: ADQUISICION DE INMUEBLES Y GASTOS PREVIOS DE LOS PROYECTOS
CUMPLIMIENTO DE LA MISIÓN:
ADQUIRIR Y ENAJENAR A FAVOR DE LOS GANADORES LOS INMUEBLES CONSIDERADOS COMO SITIOS OPCIONALES PARA LA REALIZACION DE PROYECTOS DE INFRAESTRUCTURA ELECTRICA.</t>
  </si>
  <si>
    <t>PROTEGER LOS INTERESES Y DERECHOS DE LAS PERSONAS MEXICANAS EN EL EXTRANJERO, FOMENTANDO ASÍ LA INCLUSIÓN EN EL PAÍS</t>
  </si>
  <si>
    <t>MANDATO PARA LA ESTRATEGIA DE FORTALECIMIENTO PARA LA ATENCIÓN A MEXICANOS EN ESTADOS UNIDOS</t>
  </si>
  <si>
    <t>SUBSECRETARÍA PARA AMÉRICA DEL NORTE</t>
  </si>
  <si>
    <t>DIRECCIÓN GENERAL DE PROTECCIÓN A MEXICANOS EN EL EXTERIOR</t>
  </si>
  <si>
    <t>DESTINO: ATENDER EL PAGO DE HONORARIOS FIDUCIARIOS, HONORARIOS DE AUDITOR EXTERNO Y PAGO DE CONTINGENCIAS.VER NOTA EN OBSERVACIONES.
CUMPLIMIENTO DE LA MISIÓN:
SE CONTINUARÁ ADMINISTRANDO EL PATRIMONIO FIDEICOMITIDO Y ATENDIENDO LAS SOLICITUDES DE PAGO QUE INSTRUYA EL COMITÉ TÉCNICO PARA EL CUMPLIMIENTO DE LOS FINES PARA LOS QUE FUE CONSTITUIDO EL FDE. ASÍ COMO INCORPORAR LA ADMINISTRACIÓN DE BIENES, DERECHOS O PASIVOS CONTINGENTES QUE LE SEAN TRANSMITIDOS, TRATÁNDOSE DE ACTIVIDADES RESIDUALES PREVIA AUTORIZACIÓN DE COMITÉ TÉCNICO.</t>
  </si>
  <si>
    <t>DESTINO: NO APLICA
CUMPLIMIENTO DE LA MISIÓN:
SE CUMPLE CON EL OBJETO Y FINES DEL FIDEICOMISO, ÉSTE ESTARÁ VIGENTE POR LO MENOS, HASTA EL TÉRMINO DEL PLAZO DE LA CONCESIÓN, EL CUAL ES EL 15 DE MARZO DE 2041.</t>
  </si>
  <si>
    <t>DESTINO: NO APLICA
CUMPLIMIENTO DE LA MISIÓN:
SE CUMPLE CON EL OBJETO Y FINES DEL FIDEICOMISO, ÉSTE ESTARÁ VIGENTE, POR LO MENOS, HASTA EL TÉRMINO DEL PLAZO DE LA CONCESIÓN, EL CUAL ES EL 20/DIC/2020.</t>
  </si>
  <si>
    <t>APORTACIÓN INICIAL:   MONTO: $50,000,000.00   FECHA: 31/01/1991
OBSERVACIONES: LOS RECURSOS APORTADOS POR CAPUFE COMO INVERSIÓN PARA LA CONSTRUCCIÓN DE LA CARRETERA SE HICIERON DEL 31/ENE/1991 AL 28/DIC/1994 POR UN TOTAL DE $143,779,521.29 PESOS NOMINALES.</t>
  </si>
  <si>
    <t>APORTACIÓN INICIAL:   MONTO: $20,000,000.00   FECHA: 05/06/1992
OBSERVACIONES: LOS RECURSOS APORTADOS POR CAPUFE COMO INVERSIÓN PARA LA CONSTRUCCIÓN DE LA CARRETERA SE HICIERON DEL 5-JUN-1992 AL 26-DIC-1994 POR UN TOTAL DE $292,647,777.00 PESOS NOMINALES.</t>
  </si>
  <si>
    <t>APORTACIÓN INICIAL:   MONTO: $25,000,000.00   FECHA: 26/11/1990
OBSERVACIONES: LOS RECURSOS APORTADOS POR CAPUFE COMO INVERSIÓN PARA LA CONSTRUCCIÓN DE LA CARRETERA SE HICIERON DEL 26/NOV/1990 AL 16/FEB/1994 POR UN TOTAL DE $351,268,914.75 PESOS NOMINALES.</t>
  </si>
  <si>
    <t>DESTINO: EL REMANENTE DEL FIDEICOMISO “FONDO DE APOYO AL PROGRAMA INTERSECTORIAL EDUCACIÓN SALUDABLE (PIES)” FUE ENTERADO A LA TESORERÍA DE LA FEDERACIÓN EL 19 DE JULIO DEL 2017. CABE SEÑALAR QUE SE ENCUENTRA EN PROCESO DE FORMALIZACIÓN EL CORRESPONDIENTE CONVENIO DE EXTINCIÓN, Y LA BAJA DE LA CLAVE DE REGISTRO DEL FIDEICOMISO SERÁ TRAMITADA UNA VEZ QUE SE CUENTE CON LA DOCUMENTACIÓN QUE REQUIERE LA NORMATIVIDAD APLICABLE.
CUMPLIMIENTO DE LA MISIÓN:
EL CT DEL FIDEICOMISO, EN SESIÓN DE FECHA 23 DE JUNIO DE 2014, APROBÓ EL OTORGAMIENTO DE UN DONATIVO POR 11 MDP AL FIDEICOMISO NO. 13744-6, PROG "VER BIEN PARA APRENDER MEJOR" OTORGAR 97 MIL ANTEOJOS A NIÑAS Y NIÑOS DE ESCUELAS PUBLICAS DE EDUCACIÓN PRIMARIA, EN LOS MUNICIPIOS MARGINACIÓN, DE LOS ESTADOS DE CHIAPAS, CHIHUAHUA, DURANGO, GUERRERO, OAXACA, QUERÉTARO Y VERACRUZ, EL CUAL SE TIENE EN PROCESO DE FORMALIZAR Y POR CONSECUENCIA IMPACTAR EL SALDO DE DICHA SUBCUENTA</t>
  </si>
  <si>
    <t>APORTACIÓN INICIAL:   MONTO: $100,000.00   FECHA: 14/11/2000
OBSERVACIONES: NO EXISTEN OBSERVACIONES</t>
  </si>
  <si>
    <t>APORTACIÓN INICIAL:   MONTO: $511,500.00   FECHA: 15/12/2004
OBSERVACIONES: NINGUNA</t>
  </si>
  <si>
    <t>APORTACIÓN INICIAL:   MONTO: $100,001.00   FECHA: 26/12/2000
OBSERVACIONES: RECURSOS EN INSTRUMENTOS DE INVERSIÓN</t>
  </si>
  <si>
    <t>DESTINO: LA ADMINISTRACIÓN DE LOS RECURSOS QUE CONSTITUYEN EL PATRIMONIO FIDEICOMITIDO A EFECTO QUE SE DESTINEN A FOMENTAR Y CANALIZAR APOYOS A LAS INVESTIGACIONES CIENTÍFICAS Y DESARROLLOS TECNOLÓGICOS DE INTERÉS PARA EL ESTADO LIBRE Y SOBERANO DE TLAXCALA.
CUMPLIMIENTO DE LA MISIÓN:
INFORMACIÓN NO ACTUALIZADA POR LA SECRETARIA ADMINISTRATIVA.</t>
  </si>
  <si>
    <t>EL FIDEICOMISO TIENE COMO PROPÓSITO FUNDAMENTAL PROVEER DE RECURSOS FINANCIEROS SUFICIENTES Y OPORTUNOS A PROYECTOS DE TRANSMISIÓN Y DISTRIBUCIÓN,PARA LLEVAR A CABO LOS GASTOS PREVIOS DE PROYECTOS DE INVERSIÓN FINANCIADA DIRECTA E INVERSIÓN FINANCIADA CONDICIONADA.</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</si>
  <si>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t>
  </si>
  <si>
    <t>FIDEICOMISO PÚBLICO DE ADMINISTRACIÓN Y PAGO FONDO REGIONAL</t>
  </si>
  <si>
    <t>FONDO METROPOLITANO</t>
  </si>
  <si>
    <t>FIDEICOMISO PÚBLICO DE ADMINISTRACIÓN Y PAGO</t>
  </si>
  <si>
    <t>T9G</t>
  </si>
  <si>
    <t>PEMEX EXPLORACIÓN Y PRODUCCIÓN</t>
  </si>
  <si>
    <t>201852T9G01604</t>
  </si>
  <si>
    <t>FIDEICOMISIO DE ABANDONO EK-BALAM</t>
  </si>
  <si>
    <t>SERVIR COMO VEHICULO PARA QUE EL FIDEICOMITENTE, CUBRA UNICA Y EXCLUSIVAMENTE Y CON CARGO AL PATRIMONIO DEL FIDEICOMISO DE ABANDONO EK-BALAM, LOS COSTOS Y GASTOS DE LAS OPERACIONES DE ABANDONO DE LAS AREAS EN LAS QUE LA FIDEICOMITENTE HAYA REALIZADO LA EXTRACCION DE HIDROCARBUROS EN EL AREA CONTRACTUAL DE EK-BALAM, A TRAVES DE LA CELEBRACION DEL CONTRATO DE EXTRACCION.</t>
  </si>
  <si>
    <t>DESTINO: IMPLEMENTACIÓN Y OPERACIÓN DE LAS MEDIDAS DE PROTECCIÓN ESTABLECIDAS EN LA LEY PARA LA PROTECCIÓN DE PERSONAS DEFENSORAS DE DERECHOS HUMANOS Y PERIODISTAS, QUE GARANTICEN LA VIDA,INTEGRIDAD, LIBERTAD Y SEGURIDAD DE LAS PERSONAS QUE SE ENCUENTREN EN SITUACIÓN DE RIESGO COMO CONSECUENCIA DE LA DEFENSA O PROMOCIÓN DE LOS DERECHOS HUMANOS, Y DEL EJERCICIO DE LA LIBERTAD DE EXPRESIÓN Y EL PERIODISMO. ASÍ COMO, EL PAGO CORRESPONDIENTE POR HONORARIOS FIDUCIARIOS Y AUDITORÍA EXTERNA.
CUMPLIMIENTO DE LA MISIÓN:
CON LA IMPLEMENTACIÓN Y OPERACIÓN DE LAS MEDIDAS PREVENTIVAS, MEDIDAS DE PROTECCIÓN Y MEDIDAS URGENTES DE PROTECCIÓN POR PARTE DEL MECANISMO DE PROTECCIÓN PARA PERSONAS DEFENSORAS DE DERECHOS HUMANOS Y PERIODISTAS, SE HA LOGRADO BENEFICIAR A 1,030 PERSONAS EN SITUACIÓN DE RIESGO. ASÍ COMO,EL PAGO CORRESPONDIENTE POR LA AUDITORÍA EXTERNA.</t>
  </si>
  <si>
    <t>201806HIU01606</t>
  </si>
  <si>
    <t>FIDEICOMISO DE DEFENSA Y ASISTENCIA LEGAL</t>
  </si>
  <si>
    <t>EL FIN DEL FIDEICOMISO SERÁ QUE CON LOS RECURSOS DE SU PATRIMONIO SE PAGUEN LAS CONTRATACIONES QUE REALICE NAFIN DE UNO O VARIOS SEGUROS DE RESPONSABILIDAD CON LOS QUE SE PROPORCIONEN LOS SERVICIOS DE DEFENSA Y ASISTENCIA LEGAL Y DE MANERA EXTRAORDINARIA, CUBRIR AQUELLOS CASOS QUE NO ESTÉN PREVISTOS EN LA PÓLIZA O PÓLIZAS QUE CONTRATEN.</t>
  </si>
  <si>
    <t>E1 CAPITAL, S.A.P.I. DE C.V.</t>
  </si>
  <si>
    <t>201806HAT01607</t>
  </si>
  <si>
    <t>FIDEICOMISO E UNO CAPITAL</t>
  </si>
  <si>
    <t>ESTABLECER UN ESQUEMA PARA SUSCRIBIR CONVENIOS DE ADHESIÓN CON INVERSIONISTAS PARA QUE ADQUIERAN EL CARÁCTER DE FIDEICOMITENTES ADHERENTES Y FIDEICOMISARIOS EN PRIMER LUGAR, PARA INVERTIR EN PROYECTOS O EMPRESAS DE RECIENTE CREACIÓN O FASE DE ESCALONAMIENTO.</t>
  </si>
  <si>
    <t>BANCO ACTINVER, S.A.</t>
  </si>
  <si>
    <t>DESTINO: LAS LLAMADAS O APORTACIONES DE CAPITAL SE REALIZARÁN UNA VEZ QUE EL FIDUCIARIO LAS SOLICITE DERIVADO DEL ANÁLISIS DE REQUERIMIENTOS DEL PROYECTO
CUMPLIMIENTO DE LA MISIÓN:
A LA FECHA NO SE HAN REQUERIDO LLAMADAS DE CAPITAL, POR LO QUE NO SE TIENE UN AVANCE METAS Y CUMPLIMIENTO DE MISIÓN Y FINES.</t>
  </si>
  <si>
    <t>INNOVACAMP FOOD-AGROBUSINESS VENTURE, S.A.P.I. DE C.V.</t>
  </si>
  <si>
    <t>201806HAT01608</t>
  </si>
  <si>
    <t>INNOVACAMP VENTURES</t>
  </si>
  <si>
    <t>ESTABLECER UN ESQUEMA PARA SUSCRIBIR CONVENIOS DE ADHESIÓN CON INVERSIONISTAS PARA QUE ADQUIERAN EL CARÁCTER DE FIDEICOMITENTES ADHERENTES Y FIDEICOMISARIOS EN PRIMER LUGAR.</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</si>
  <si>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ESTADO DE CUENTA.</t>
  </si>
  <si>
    <t>DESTINO: .
CUMPLIMIENTO DE LA MISIÓN:
.</t>
  </si>
  <si>
    <t>PROSOFT-INNOVACIÓN, FONDO SECTORIAL DE INNOVACIÓN</t>
  </si>
  <si>
    <t>DESTINO: APOYOS PARA LA INVESTIGACIÓN CIENTÍFICA Y TECNOLÓGICA EN INFRAESTRUCTURA FÍSICA EDUCATIVA.
CUMPLIMIENTO DE LA MISIÓN:
INFORMACIÓN NO ACTUALIZADA POR EL SECRETARIO ADMINISTRATIVO.</t>
  </si>
  <si>
    <t>DESTINO: APOYOS PARA LA INVESTIGACIÓN CIENTÍFICA Y TECNOLÓGICA DEL MUNICIPIO DE LA PAZ, BAJA CALIFORNIA SUR.
CUMPLIMIENTO DE LA MISIÓN:
INFORMACIÓN NO ACTUALIZADA POR EL SECRETARIO ADMINISTRATIVO.</t>
  </si>
  <si>
    <t>APORTACIÓN INICIAL:   MONTO: $250,000,000.00   FECHA: 04/08/2010
OBSERVACIONES: -</t>
  </si>
  <si>
    <t>APORTACIÓN INICIAL:   MONTO: $164,396,237.00   FECHA: 29/06/2017
OBSERVACIONES: NINGUNA</t>
  </si>
  <si>
    <t>APORTACIÓN INICIAL:   MONTO: $125,000,000.00   FECHA: 18/09/1978
OBSERVACIONES: NO SE APORTARON RECURSOS PÚBLICOS FEDERALES A ESTE FIDEICOMISO. EN PROCESO DE EXTINCIÓN. EL SALDO REFLEJADO EN EL RENGLON "PATRIMONIO NETO TOTAL AL PERIODO QUE SE REPORTA" DIFIERE EN $7,140 CONTRA EL SALDO DISPONIBLE MOSTRADO EN EL ESTADO DE BALANCE, DICHO IMPORTE CORRESPONDE A DEPÓSITOS PARA EL PAGO DE HONORARIOS POR INSTRUCCIÓN NOTARIAL, MISMOS QUE NO SON APORTACIÓN O PRODUCTO/BENEFICIO PARA EL FIDEICOMISO.</t>
  </si>
  <si>
    <t>AMPLIACIÓN DE LA CONCESIÓN, A FIN DE QUE CAPUFE RECUPERE LAS APORTACIONES HECHAS AL FIDEICOMISO.</t>
  </si>
  <si>
    <t>APORTACIÓN INICIAL:   MONTO: $189,794,370.14   FECHA: 19/11/2010
OBSERVACIONES: LAS APORTACIONES DE CAPUFE POR LA CANTIDAD DE $189,794,370.14 PESOS, CANTIDAD QUE RESULTA DE LA ACTUALIZACIÓN AL MES DE OCTUBRE DE 2010 (INPC)RECONOCIDAS EN CONVENIO DE ADHESIÓN DE 19 DE NOVIEMBRE DE 2010</t>
  </si>
  <si>
    <t>FONDO DE INVESTIGACIÓN CIENTÍFICA Y DESARROLLO TECNOLÓGICO DEL IPN</t>
  </si>
  <si>
    <t>201811L4J01609</t>
  </si>
  <si>
    <t>FONDO DE INVESTIGACIÓN CIENTÍFICA Y DESARROLLO TECNOLÓGICO DEL CINVESTAV</t>
  </si>
  <si>
    <t>FINANCIAR PROYECTOS ESPECÍFICOS DE INVESTIGACIÓN, LA CREACIÓN Y MANTENIMIENTO DE INSTALACIONES DE INVESTIGACIÓN, SU EQUIPAMIENTO, EL SUMINISTRO DE MATERIALES, EL OTORGAMIENTO DE BECAS Y FORMACIÓN DE RECURSOS HUMANOS ESPECIALIZADOS, EL OTORGAMIENTO DE INCENTIVOS EXTRAORDINARIOS A LOS INVESTIGADORES QUE PARTICIPEN EN LOS PROYECTOS, Y OTROS PROPÓSITOS DIRECTAMENTE VINCULADOS PARA PROYECTOS CIENTÍFICOS O TECNOLÓGICOS APROBADOS. ASIMISMO, PODRÁ FINANCIARSE LA CONTRATACIÓN DE PERSONAL POR TIEMPO DETERMINADO PARA PROYECTOS CIENTÍFICOS O TECNOLÓGICOS, SIEMPRE QUE NO SE REGULARICE DICHA CONTRATACIÓN POSTERIORMENTE. EN NINGÚN CASO LOS RECURSOS PODRÁN AFECTARSE PARA GASTOS FIJOS DE LA ADMINISTRACIÓN DE LA ENTIDAD. LOS BIENES ADQUIRIDOS Y OBRAS REALIZADAS CON RECURSOS DEL FONDO FORMARÁN PARTE DEL PATRIMONIO DEL PROPIO CENTRO. LA CONTRATACIÓN DE LAS ADQUISICIONES, ARRENDAMIENTOS Y SERVICIOS CON CARGO A LOS RECURSOS AUTOGENERADOS DEL FONDO, SERÁ CONFORME A LAS REGLAS DE OPERACIÓN DE DICHO FONDO.</t>
  </si>
  <si>
    <t>DESTINO: CREAR UNA RESERVA FINANCIERA PARA EL FONDO DE PRIMAS DE ANTIGUEDAD, BENEFICIOS AL RETIRO Y JUBILACIONES PARA EL PERSONAL DEL INSTITUTO NACIONAL DE ELECTRICIDAD Y ENERGÍAS LIMPIAS.
CUMPLIMIENTO DE LA MISIÓN:
SE ESTÁ CUMPLIENDO CON EL OBJETIVO DE CREAR LA RESERVA PARA JUBILACIONES AL PERSONAL CUANDO SE REQUIERA Y A PARTIR DEL TERCER TRIMESTRE DE 2011,SE ESTÁN CUBRIENDO PAGOS POR PENSIONES Y JUBILACIÓN.</t>
  </si>
  <si>
    <t>APORTACIÓN INICIAL:   MONTO: $1,394.20   FECHA: 24/01/1984
OBSERVACIONES: EL CONSEJO DE ADMINISTRACIÓN DE FONATUR MANTENIMIENTO TURÍSTICO S.A. DE C.V. EN LA PRIMERA SESIÓN ORDINARIA 2018 DEL CONSEJO, DEL 21 DE MARZO DE 2018, AUTORIZÓ LA EXTINCIÓN DEL FIDEICOMISO “PAGO DE PENSIONES A LOS TRABAJADORES DE BASE. EL PASADO 16 DE JULIO DE 2018, SCOTIABANK INVERLAT S.A. LLEVÓ A CABO EL TRASPASO DE LOS RECURSOS, QUE SE ENCONTRABAN DISPONIBLES A ESTA FECHA EL SALDO EN LA CUENTA DEL FIDEICOMISO SE ENCUENTRA EN CERO PESOS.</t>
  </si>
  <si>
    <t>DESTINO: APOYOS PARA LA INVESTIGACION CIENTIFICA Y TECNOLOGICA DEL ESTADO DE COLIMA.
CUMPLIMIENTO DE LA MISIÓN:
DURANTE EL PERIODO QUE SE INFORMA NO SE HAN REALIZADO MINISTRACIONES A PROYECTOS, ASÍ COMO TAMPOCO SE HAN DECLARADO ACUERDOS.</t>
  </si>
  <si>
    <t>DESTINO: EN EL PERIODO QUE SE REPORTA, SE REALIZARON PAGOS DE SERVICIOS DE ACUERDOS EN EJECUCIÓN, AUTORIZADOS POR EL COMITÉ TÉCNICO DEL FIDEICOMISO.
CUMPLIMIENTO DE LA MISIÓN:
RECIBIR LOS RECURSOS CORRESPONDIENTES A LOS INGRESOS EXCEDENTES GENERADOS POR LA CRE, HASTA POR EL LIMITE ESTABLECIDO PARA DESTINARLOS EN POSTERIORES EJERCICIOS FISCALES. A FIN DE CUBRIR LOS GASTOS NECESARIOS PARA CUMPLIR CON LAS FUNCIONES DE LA CRE, RESPETANDO LOS PRINCIPIOS A QUE HACE REFERENCIA EL ARTICULO 134 DE LA CONSTITUCIÓN.</t>
  </si>
  <si>
    <t>I.-   INFORMACIÓN SOBRE LOS FIDEICOMISOS, MANDATOS Y ANÁLOGOS QUE NO SON ENTIDADES</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</si>
  <si>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LA INFORMACIÓN QUE CONTIENE ESTE REPORTE ES RESPONSABILIDAD DEL FIDUCIARIO Y NO ES GENERADA POR QUIEN LO REALIZA.</t>
  </si>
  <si>
    <t>APORTACIÓN INICIAL:   MONTO: $776,000,000.00   FECHA: 28/09/2007
OBSERVACIONES: PARA CONTINUAR REALIZANDO, ENTRE OTRAS, LAS EROGACIONES CORRESPONDIENTES A LOS PROYECTOS AUTORIZADO POR EL COMITÉ TÉCNICO ENTRE LOS QUE SE ENCUENTRAN: REMODELACIÓN DE LOS MÓDULOS V Y VI DEL EDIFICIO DE DORMITORIOS "B" EN EL CEFERESO NO. 3 NORESTE. ADQUISICIÓN DE VEHÍCULOS BLINDADOS Y MOTOCICLETAS PARA LA POLICÍA FEDERAL. CONSTRUCCIÓN DEL CENTRO DE CONTROL EN EL CEFERESO NO. 6 SURESTE. SUPERVISIÓN Y CONTROL DE LA CONSTRUCCIÓN DEL CENTRO DE CONTROL EN EL CEFERESO NO. 6 SURESTE.</t>
  </si>
  <si>
    <t>OTORGAR APOYOS FINANCIEROS A PROGRAMAS, PROYECTOS Y ACCIONES EN LOS AMBITOS DE INFRAESTRUCTURA, DESARROLLO DE CAPITAL HUMANO, EQUIPAMIENTO DE INSTALACIONES Y ALBERGUES, DESARROLLO DE SISTEMAS DE REGISTRO, CONTROL Y SEGUIMIENTO DE SISTEMAS DE FLUJOS MIGRATORIOS, ASI COMO ASISTENCIA, CAPACITACIÓN, ESTUDIOS E INTERCAMBIO COMERCIAL DE BIENES Y SERVICIOS RELACIONADOS CON LOS MISMOS, CON EL OBJETO DE CONTRIBUIR AL DESARROLLO ECONÓMICO, SOCIAL E INSTITUCIONAL DE LAS REGIONES DE MESOAMÉRICA Y EL CARIBE, INCLUYENDO EL TERRITORIO NACIONAL, ASÍ COMO FORTALECER SUS CAPACIDADES NACIONALES Y ESTRECHAR RELACIONES SOBRE BASES MUTIAMENTE PROVECHOSAS.</t>
  </si>
  <si>
    <t>APORTACIÓN INICIAL:   MONTO: $16,580.00   FECHA: 08/07/1994
OBSERVACIONES: EL FIDEICOMISO QUE SE REPORTA NO SE ADHIERE A NINGÚN PROGRAMA. EL MONTO REPORTADO EN EL RUBRO DE OTRAS APORTACIONES, SE REFIERE A INGRESOS GENERADOS POR LA PROPIA OPERATIVA DEL FIDEICOMISO.</t>
  </si>
  <si>
    <t>DESTINO: PENSIONES, JUBILACIONES, VALES DE DESPENSA, HONORARIOS MÉDICOS, DEPORTIVOS, VIUDEZ Y ORFANDAD, MEDICINAS, HOSPITALES, REEMBOLSOS POR GASTOS MEDICOS, PRIMAS DE ANTIGÜEDAD Y FONDO DE AHORRO PARA JUBILADOS.
CUMPLIMIENTO DE LA MISIÓN:
SE PAGARON EN EL PERIODO REPORTADO, PENSIONES, JUBILACIONES, VALES DE DESPENSA, HONORARIOS MEDICOS, DEPORTIVOS, VIUDEZ Y ORFANDAD, MEDICINAS, HOSPITALES, REEMBOLSOS POR GASTOS MEDICOS, PRIMAS DE ANTIGUEDAD Y FONDO DE AHORRO PARA JUBILADOS.</t>
  </si>
  <si>
    <t>APORTACIÓN INICIAL:   MONTO: $1,384,492,717.41   FECHA: 01/03/1999
OBSERVACIONES: EL FIDEICOMISO QUE SE REPORTA NO SE ADHIERE A NINGÚN PROGRAMA.</t>
  </si>
  <si>
    <t>DESTINO: HONORARIOS E IMPUESTOS DIVERSOS.
CUMPLIMIENTO DE LA MISIÓN:
EL FIDEICOMISO CUENTA CON RECURSOS QUE CONSTITUYEN FONDOS DE GARANTIA QUE PERMITIRAN ACCEDER A CREDITOS A DIVERSAS PYMES.</t>
  </si>
  <si>
    <t>APORTACIÓN INICIAL:   MONTO: $10,000.00   FECHA: 07/01/2006
OBSERVACIONES: FIDEICOMISO CONSTITUIDO EL 16 DE DICIEMBRE DE 2005, APORTACIÓN INICIAL RECIBIDA EL 7 DE ENERO DE 2006,CLAVE DE REGISTRO ASIGNADA EN ENERO 2006.</t>
  </si>
  <si>
    <t>APORTACIÓN INICIAL:   MONTO: $25,000,000.00   FECHA: 24/11/2017
OBSERVACIONES: EN TÉRMINOS DE LO ESTABLECIDO EN EL ART 17 DE LOS LINEAMIENTOS GRALES PARA LA PRESTACIÓN DE LOS SERVICIOS DE ASISTENCIA Y DEFENSA LEGAL A QUE SE REFIEREN LAS LEYES ORGÁNICAS DE LAS SNC Y DEL ORGANISMO DESCENTRALIZADO QUE SE IDENTIFICAN (LINEAMIENTOS), LA UNIDAD RESPONSABLE (UR) ES LA ENCARGADA DE INSTRUIR AL FIDUCIARIO LOS ACTOS TENDIENTES AL CUMPLIMIENTO DE LOS FINES DEL FIDEICOMISO, POR LO QUE NO CUENTA CON COMITÉ TÉCNICO (CLÁUSULA 3RA DEL CONTRATO DE FISO)</t>
  </si>
  <si>
    <t>DESTINO: AFECTACION DE BIENES EN FIDEICOMISO, PARA GARANTIZAR CREDITOS A CARGO DEL FIDEICOMITENTE MARIO RENATO MENENDEZ RODRIGUEZ.
CUMPLIMIENTO DE LA MISIÓN:
ANTE LA IMPOSIBILIDAD DE LLEVAR A CABO LA RECUPERACIÓN POR LA VÍA JUDICIAL, EL ÁREA JURÍDICA DE NACIONAL FINANCIERA, S.N.C., CONTINUA RECABANDO DIVERSAS CONSTANCIAS EN EL REGISTRO PÚBLICO DE LA PROPIEDAD Y DEL COMERCIO, CATASTRO Y JUZGADOS, PARA PODER INTEGRAR EL DICTAMEN DE CASTIGO, EL CUAL DADA LA COMPLEJIDAD Y ANTIGUEDAD DEL ASUNTO, ESTÁ EN PROCESO DE ELABORACIÓN.</t>
  </si>
  <si>
    <t>APORTACIÓN INICIAL:   MONTO: $9,750,000.00   FECHA: 09/08/2002
OBSERVACIONES: EL FIDUCIARIO ES BANSEFI. LA PARTIDA PRESUPUESTAL AFECTADA ES 7801</t>
  </si>
  <si>
    <t>DESTINO: PAGO DE PENSIONES, JUBILACIONES Y GASTOS MÉDICOS
CUMPLIMIENTO DE LA MISIÓN:
OTORGAR LOS BENEFICIOS A LOS PENSIONADOS Y SUS BENEFICIARIOS DE BNCI, CONFORME A LAS CONDICIONES DE TRABAJO, CONSISTENTES EN EL PAGO DE PENSIONES Y GASTOS MÉDICOS.</t>
  </si>
  <si>
    <t>APORTACIÓN INICIAL:   MONTO: $47,000,000.00   FECHA: 14/02/2002
OBSERVACIONES: LOS SALDOS SE INTEGRAN CON INFORMACIÓN RECIBIDA RESPONSABILIDAD DEL FIDUCIARIO SANTANDER SERFIN.</t>
  </si>
  <si>
    <t>DESTINO: PAGO DE PENSIONES, JUBILACIONES Y GASTOS MÉDICOS.
CUMPLIMIENTO DE LA MISIÓN:
OTORGAR LOS BENEFICIOS A LOS PENSIONADOS Y SUS BENEFICIARIOS DE BANPESCA, CONFORME A LAS CONDICIONES DE TRABAJO, CONSISTENTES EN EL PAGO DE PENSIONES Y GASTOS MÉDICOS.</t>
  </si>
  <si>
    <t>APORTACIÓN INICIAL:   MONTO: $90,710,095.49   FECHA: 28/06/2002
OBSERVACIONES: LOS SALDOS SE INTEGRAN CON LA INFORMACIÓN RECIBIDA RESPONSABILIDAD DEL FIDUCIARIO SANTANDER SERFIN.</t>
  </si>
  <si>
    <t>DESTINO: CREACIÓN DE UN FONDO CON RECURSOS PRIVADOS Y PUBLICOS (FEDERALES Y ESTATALES), QUE SERÁ DESTINADO A LA PROMOCIÓN DE LA INVERSIÓN DE CAPITAL DE RIESGO EN EL PARQUE AGROINDUSTRIAL ACTIVA, EN EL ESTADO DE QUERETARO
CUMPLIMIENTO DE LA MISIÓN:
LA META DE LEVANTAMIENTO DE CAPITAL SE ESTABLECIÓ EN 420.000 MDP. A LA FECHA SE CUMPLIÓ CON EL OBJETIVO DEL FIDEICOMISO Y YA NO TIENE ACTIVIDAD, NO OBSTANTE DERIVADO DE UNA AUDITORÍA QUE SE REALIZA NO SE HA PROCEDIDO A SU EXTINCIÓN.</t>
  </si>
  <si>
    <t>AGRICULTURA Y DESARROLLO RURAL</t>
  </si>
  <si>
    <t>DESTINO: LOS EGRESOS DEL PERIODO SE DESTINARON A LA OPERACIÓN DE PROYECTOS DE INVESTIGACIÓN, VALIDACIÓN, DESARROLLO TECNOLÓGICO Y TRANSFERENCIA DE TECNOLÓGIA EN MATERIA FORESTAL, AGRÍCOLA Y PECUARIA EN OCHO CENTROS DE INVESTIGACIÓN REGIONAL, CINCO CENTROS DE INVESTIGACIÓN DISCIPLINARIA Y UN CENTRO NACIONAL DE RECURSOS GENÉTICOS,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</si>
  <si>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DESTINO: NO APLICA
CUMPLIMIENTO DE LA MISIÓN:
SE CUMPLE CON LOS FINES DEL FIDEICOMISO APLICANDO A CADA UNO DE LOS FIDEICOMISOS CARRETEROS (FONDO NACIONAL DE INFRAESTRUCTURA Y CAPUFE) ASÍ COMO DE LAS REDES INTEROPERABLES CON LAS QUE EXISTEN CONVENIOS, LAS CANTIDADES QUE LES CORRESPONDEN POR LA GESTIÓN DE COBRO DE LAS CUOTAS DE PEAJE QUE REALIZA EL FIDEICOMITENTE</t>
  </si>
  <si>
    <t>APORTACIÓN INICIAL:   MONTO: $1.00   FECHA: 21/07/2014
OBSERVACIONES: ESTE ES UN FIDEICOMISO DE ADMINISTRACIÓN Y FUENTE DE PAGO A TRAVÉS DEL CUAL SE RECIBEN Y ADMINISTRAN LOS RECURSOS PROVENIENTES DE LAS GESTIONES DE COBRANZA POR EL USO DE AUTOPISTAS Y PUENTES DE CUOTA PROPIOS Y DE OTROS CONCESIONARIOS, REALIZADOS MEDIANTE UNA TARJETA PORTABLE (TAG), RECURSOS QUE POSTERIORMENTE SON ENTREGADOS A CAPUFE Y/O A LOS DISTINTOS CONCESIONARIOS QUE INTEGRAN LA RED DE INTEROPERABILIDAD, PRINCIPALMENTE DE FORMA DECENAL, LOS INGRESOS REPORTADOS CORRESPONDEN A LOS RENDIMIENTOS GENERADOS EN EL PERIODO.</t>
  </si>
  <si>
    <t>DIRECCIÓN GENERAL DE AERONÁUTICA CIVIL</t>
  </si>
  <si>
    <t>MANDATO PARA LA REALIZACIÓN DE ACTOS PREVIOS A LA ENAJENACIÓN DE LA AERONAVE MARCA CESSNA, MODELO CITATION 500, NÚMERO DE SERIE 500-0013, AL SERVICIO DE LA SECRETARÍA DE COMUNICACIONES Y TRANSPORTES.</t>
  </si>
  <si>
    <t>CELEBRACIÓN DE UN ACUERDO ESPECÍFICO DE ASISTENCIA TÉCNICA CON LA OFICINA DE LAS NACIONES UNIDAS DE SERVICIOS PARA PROYECTOS -UNOPS- PARA LA REALIZACIÓN DE TODOS LOS ACTOS PREVIOS A LA ENAJENACIÓN DE LA AERONAVE, CONSISTENTES EN LA PREPARACIÓN, ANÁLISIS, VALUACIÓN, E IDENTIFICACIÓN DE ALTERNATIVAS DE COMERCIALIZACIÓN, A TRAVÉS DE MECANISMOS QUE PROPORCIONEN LAS MEJORES CONDICIONES AL GOBIERNO DE MÉXICO.</t>
  </si>
  <si>
    <t>MANDATO PARA LA REALIZACIÓN DE ACTOS PREVIOS A LA ENAJENACIÓN DE LA AERONAVE MARCA GULFSTREAM MODELO 1159 A, TAMBIÉN CONOCIDO COMO GRUMMAN III; NÚMERO DE SERIE 386, AL SERVICIO DE LA SECRETARÍA DE COMUNICACIONES Y TRANSPORTES</t>
  </si>
  <si>
    <t>FIDEICOMISO DE MICROCRÉDITOS PARA EL BIENESTAR</t>
  </si>
  <si>
    <t>APOYAR A LA POBLACIÓN QUE POR DIFERENTES CAUSAS NO HA TENIDO ACCESO A LOS SERVICIOS QUE OFRECE EL SECTOR FINANCIERO TRADICIONAL PARA INICIAR UN NEGOCIO O CONSOLIDAR UNO EXISTENTE, A TRAVÉS DEL OTORGAMIENTO DE APOYOS MEDIANTE FINANCIAMIENTO, EN TÉRMINOS DE LAS DISPOSICIONES JURÍDICAS QUE REGULEN AL PROGRAMA DE MICROCRÉDITOS PARA EL BIENESTAR.</t>
  </si>
  <si>
    <t>APORTACIÓN INICIAL:   MONTO: $1,000.00   FECHA: 08/01/2020
OBSERVACIONES: CON FECHA 8 DE ENERO DE 2020 SE AUTORIZO LA ADECUACIÓN PRESUPUESTARIA (AP 9) CON UNA APORTACIÓN INICIAL DE $1000.00</t>
  </si>
  <si>
    <t>SUBSECRETARÍA DE MINERÍA</t>
  </si>
  <si>
    <t>FONDO PARA EL DESARROLLO DE ZONAS DE PRODUCCIÓN MINERA</t>
  </si>
  <si>
    <t>PAGO DE INVERSIÓN FÍSICA CON UN IMPACTO SOCIAL, AMBIENTAL Y DE DESARROLLO URBANO, Y EL PAGO DE: I) PROYECTOS DE INFRAESTRUCTURA Y EQUIPAMIENTO EDUCATIVO, DE SALUD, DE PREVENSIÓN SOCIAL, PREVENSIÓN DEL DELITO, ENTE OTROS, II) LA CREACIÓN DE CAPACIDADES DE LA POBLACIÓN EN LAS ZONAS DE PRODUCCIÓN MINERA, Y III)PROYECTOS DE CAPACITACIÓN PARA EL EMPLEO Y EL EMPRENDIMIENTO.</t>
  </si>
  <si>
    <t>APORTACIÓN INICIAL:   MONTO: $1,000.00   FECHA: 12/04/2019
OBSERVACIONES: APORTACIONES</t>
  </si>
  <si>
    <t>APORTACIÓN INICIAL:   MONTO: $1,649,510,490.00   FECHA: 06/02/2009
OBSERVACIONES: .</t>
  </si>
  <si>
    <t>DESTINO: OTORGAMIENTO DE BECAS Y GASTOS DE ADMINISTRACIÓN DE BECAS.
CUMPLIMIENTO DE LA MISIÓN:
CON LOS INGRESOS SE CUBRIERON COSTOS PARA EL PROGRAMA DE NEGOCIOS BINACIONALES.</t>
  </si>
  <si>
    <t>APORTACIÓN INICIAL:   MONTO: $96,500,357.00   FECHA: 24/11/1995
OBSERVACIONES: CON OFICIO CAZG/0361/06 LA FIDUCIARIA BBVA BANCOMER DEL 10 DE MARZO DE 2006, INFORMA QUE SE REALIZO LA TRANFERENCIA DE LOS RECURSOS REMANENTES DEL FIDEICOMISO A LA TESOFE POR LA CANTIDAD DE $5,821,789.06, CON MOTIVO DE LA CONCLUSION OPERATIVA DEL PROGRAMA SUPERA; EN LA CUENTA 0014180655015387778, DANDO CUMPLIMIENTO A LO ESTABLECIDO EN EL CONTRATO 026147900005. ACTUALMENTE EL CONTRATO DEL FIDICOMISO DEL PROGRAMA SUPERA SE ENCUENTRA EN PROCESO DE EXTINCION. ESTA TRANSFERENCIA SE SEÑALA EN EL DICTAMEN DE ESTADOS FINANCIEROS DEL PROGRAMA SUPERA AL 31 DE DICIEMBRE DE 2012-2011. LOS INGRESOS Y EGRESOS CORRESPONDEN A LA CUENTA BANCARIA 0448066310 DE BBV BANCOMER, MISMA QUE NO ESTA APERTURADA A NOMBRE DEL FIDICOMISO SUPERA, NI AL DE LA FIDUCIARIA BANCOMER, ESTA CUENTA ESTA APERTURADA A NOMBRE DE LA ASOCIACION NACIONAL DE UNIVERSIDADES E INSTITUCIONES DE EDUCACION SUPERIOR DE LA REPUBLICA MEXICANA, A.C., POR LO QUE ESTOS SON DE LA CUENTA DE ANUIES, A.C. Y NO DEL FIDEICOMISO SUPERA.</t>
  </si>
  <si>
    <t>201911A3Q01613</t>
  </si>
  <si>
    <t>PROGRAMA DE BECAS SEP-UNAM FUNDACIÓN UNAM</t>
  </si>
  <si>
    <t>OTORGAR BECAS Y/O APOYOS A LOS ESTUDIANTES DE EDUCACIÓN BÁSICA, MEDIA SUPERIOR, SUPERIOR Y PERSONAL ACADÉMICO DEL SISTEMA EDUCATIVO NACIONAL PARA FOMENTAR EL INGRESO, PERMANENCIA, EGRESO Y CONTINUACIÓN DE ESTUDIOS DE LA POBLACIÓN ESTUDIANTIL</t>
  </si>
  <si>
    <t>INBURSA</t>
  </si>
  <si>
    <t>DESTINO: APOYO A LOS PROYECTOS ESPECÍFICOS VINCULADOS CON EL SECTOR PRODUCTIVO Y RELATIVOS A LA INVESTIGACIÓN CIENTÍFICA Y TECNOLÓGICA, ASÍ MISMO, LA CREACIÓN Y MANTENIMIENTO DE INSTALACIONES DE INVESTIGACIÓN, DESARROLLO CIENTÍFICO Y TECNOLÓGICO, SU EQUIPAMIENTO Y SUMINISTRO DE MATERIALES. POR OTRO LADO SE OTORGARON INCENTIVOS A INVESTIGADORES EN LOS PROYECTOS ANTES MENCIONADOS.
CUMPLIMIENTO DE LA MISIÓN:
ADMINISTRAR LOS RECURSOS FINANCIEROS PROVENIENTES DE LAS DEPENDENCIAS POLITÉCNICAS PARA EL FINANCIAMIENTO DE PROYECTOS ESPECÍFICOS DE INVESTIGACIÓN CIENTÍFICA Y DESARROLLO TECNOLÓGICO, LA CREACIÓN Y MANTENIMIENTO DE INSTALACIONES DE INVESTIGACIÓN Y DESARROLLO TECNOLÓGICO</t>
  </si>
  <si>
    <t>DESTINO: NO SE OTORGARON AYUDAS ECONOMICAS EN EL CUARTO TRIMESTRE, A JUBILADOS Y PENSIONADOS DEL IMSS E ISSSTE PARA ADQUISICIÓN DE ÓRTESIS, PRÓTESIS Y APARATOS ORTOPÉDICOS. APOYOS FINANCIEROS POR PARTE DE LA FIDUCIARIA.
CUMPLIMIENTO DE LA MISIÓN:
.</t>
  </si>
  <si>
    <t>DESTINO: LOS RECURSOS SOLAMENTE ESTÁN DISPONIBLES PARA LA LIQUIDACIÓN DE LOS GASTOS POR EXTINCIÓN DEL FIDEICOMISO
CUMPLIMIENTO DE LA MISIÓN:
LA VENTA EN SU TOTALIDAD O EN LOTES DE LOS POLIGONALES 1, 2, 3 Y EL PRODUCTO DE ESTAS VENTAS PARA QUE FUERAN ENTREGADOS AL INSTITUTO MEXICANO DE LA NIÑEZ ACTUALMENTE, SISTEMA NACIONAL PARA EL DESARROLLO INTEGRAL DE LA FAMILIA (DIF).</t>
  </si>
  <si>
    <t>DIRECCIÓN GENERAL DE RESCATE DE ESPACIOS PÚBLICOS</t>
  </si>
  <si>
    <t>FONDO DE MEJORAMIENTO URBANO</t>
  </si>
  <si>
    <t>ES EL FIN DEL FIDEICOMISO QUE EL FIDUCIARIO, PREVIA AUTORIZACIÓN DEL COMITÉ TÉCNICO, PAGUE LOS PROYECTOS QUE REALICE LA SEDATU AL AMPARO DE LAS REGLAS DE OPERACIÓN PMU, PARA EL EJERCICIO FISCAL QUE CORRESPONDA Y DE LAS DEMÁS DISPOSICIONES APLICABLES.</t>
  </si>
  <si>
    <t>DESTINO: CREAR UN FONDO DE AHORRO EN BENEFICIO DE LOS TRABAJADORES OPERATIVOS Y DE CONFIANZA, EXCLUYENDO A LOS MANDOS MEDIOS Y SUPERIORES.
CUMPLIMIENTO DE LA MISIÓN:
APORTACIONES POR PARTE DEL ORGANISMO Y TRABAJADORES FUERON REALIZADAS</t>
  </si>
  <si>
    <t>APORTACIÓN INICIAL:   MONTO: $93,927,144.00   FECHA: 09/06/1994
OBSERVACIONES: SE REGISTRA LA INFORMACIÓN PROPORCIONADA POR LA UNIDAD RESPONSABLE "FIDEICOMISO FONDO NACIONAL DE FOMENTO EJIDAL"</t>
  </si>
  <si>
    <t>DESTINO: PARA EL CUMPLIMIENTO DE LAS SIGUIENTES FUNCIONES DE LA CONABIO (FIDEICOMISARIA DEL FONDO PARA LA BIODIVERSIDAD: 1) INSTRUMENTAR Y OPERAR EL SISTEMA NACIONAL DE INFORMACIÓN SOBRE BIODIVERSIDAD (SNIB), PARA BRINDAR DATOS, INFORMACIÓN Y ASESORÍA A DIVERSOS USUARIOS. 2) INSTRUMENTAR LAS REDES DE INFORMACIÓN NACIONALES Y MUNDIALES SOBRE BIODIVERSIDAD. 3) DAR CUMPLIMIENTO A LOS COMPROMISOS INTERNACIONALES EN MATERIA DE BIODIVERSIDAD ADQUIRIDOS POR MÉXICO QUE SE LE ASIGNEN. 4) LLEVAR A CABO ACCIONES ORIENTADAS A LA CONSERVACIÓN Y USO SUSTENTABLE DE LA BIODIVERSIDAD DE MÉXICO.
CUMPLIMIENTO DE LA MISIÓN:
SE CUMPLIÓ CON LA MISIÓN DE LA COMISIÓN NACIONAL PARA EL CONOCIMIENTO Y USO DE LA BIODIVERSIDAD (CONABIO) QUE ES "PROMOVER, COORDINAR, APOYAR Y REALIZAR ACTIVIDADES DIRIGIDAS AL CONOCIMIENTO DE LA DIVERSIDAD BIOLÓGICA, ASÍ COMO A SU CONSERVACIÓN Y USO SUSTENTABLE, PARA BENEFICIO DE LA SOCIEDAD", A TRAVÉS DEL FIDEICOMISO "FONDO PARA LA BIODIVERSIDAD" CUYO OBJETO ES INTEGRAR UN FONDO CON RECURSOS EN NUMERARIO Y EN ESPECIE PARA PROMOVER, FINANCIAR Y APOYAR LAS ACTIVIDADES DE LA CONABIO.</t>
  </si>
  <si>
    <t>DESTINO: PAGOS REALIZADOS POR EL CENACE PARA CUMPLIR CON LAS OBLIGACIONES CON LOS PARTICIPANTES DEL MEM.
CUMPLIMIENTO DE LA MISIÓN:
EL FIDEICOMISO CUMPLIÓ CON SUS FINES ESTABLECIDOS.</t>
  </si>
  <si>
    <t>APORTACIÓN INICIAL:   MONTO: $1,000.00   FECHA: 03/03/2016
OBSERVACIONES: CON EL FIN DE PRECISAR LOS INGRESOS Y EGRESOS DEL FIDEICOMISO POR OPERACIONES DEL MERCADO ELÉCTRICO MAYORISTA (MEM), SE PRESENTA DENTRO DE "OTRAS APORTACIONES" LOS COBROS (INGRESOS AL FIDEICOMISO) DE ESTOS PARTICIPANTES Y DENTRO DE LOS "EGRESOS ACUMULADOS" LOS PAGOS A DICHOS PARTICIPANTES.</t>
  </si>
  <si>
    <t>DESTINO: GASTOS DE ADMINISTRACIÓN
CUMPLIMIENTO DE LA MISIÓN:
EL FIDEICOMISO DEJO DE OPERAR A PARTIR DEL 15 DE JULIO DEL 1999.</t>
  </si>
  <si>
    <t>DESTINO: GASTOS GENERALES
CUMPLIMIENTO DE LA MISIÓN:
EL FIDEICOMISO DEJO DE OPERAR A PARTIR DEL 15 DE JULIO DE 1999.</t>
  </si>
  <si>
    <t>DESTINO: HONORARIOS FIDUCIARIOS
CUMPLIMIENTO DE LA MISIÓN:
EL FIDEICOMISO DEJO DE OPERAR A PARTIR DEL 15 DE JULIO DEL 1999.</t>
  </si>
  <si>
    <t>DESTINO: NO SE REPORTAN MOVIMIENTOS.
CUMPLIMIENTO DE LA MISIÓN:
EL FIDEICOMISO DEJO DE OPERAR AL 15 DE JULIO DE 1999.</t>
  </si>
  <si>
    <t>DESTINO: HONORARIOS FIDUCIARIA
CUMPLIMIENTO DE LA MISIÓN:
EL FIDEICOMISO DEJO DE OPERAR A PARTIR DEL 15 DE JULIO DE 1999.</t>
  </si>
  <si>
    <t>SEGURIDAD Y PROTECCIÓN CIUDADANA</t>
  </si>
  <si>
    <t>UNIDAD DE ADMINISTRACIÓN Y FINANZAS</t>
  </si>
  <si>
    <t>MANDATO PARA LA REALIZACIÓN DE ACTOS PREVIOS A LA ENAJENACIÓN DE LAS AERONAVES AL SERVICIO DE LA POLICÍA FEDERAL</t>
  </si>
  <si>
    <t>LA CELEBRACIÓN DE UN ACUERDO ESPECÍFICO DE ASISTENCIA TÉCNICA CON LA UNOPS PARA LA REALIZACIÓN DE TODOS LOS ACTOS PREVIOS A LA ENAJENACIÓN DE LAS AERONAVES, CONSISTENTES EN LA PREPARACIÓN, ANÁLISIS, VALUACIÓN, E IDENTIFICACIÓN DE ALTERNATIVAS DE COMERCIALIZACIÓN, A TRAVÉS DE MECANISMOS QUE PROPORCIONEN LAS MEJORES CONDICIONES AL GOBIERNO DE MÉXICO.</t>
  </si>
  <si>
    <t>DESTINO: ACTOS PREVIOS A LA ENAJENACIÓN DE LAS AERONAVES AL SERVICIO DE LA POLICÍA FEDERAL
CUMPLIMIENTO DE LA MISIÓN:
CELEBRACIÓN CON LA OFICINA DE LAS NACIONES UNIDAS DE SERVICIOS PARA PROYECTOS (UNOPS), DEL ACUERDO ESPECÍFICO DE ASISTENCIA TÉCNICA PARA LA REALIZACIÓN DE TODOS LOS ACTOS PREVIOS A LA ENAJENACIÓN DE LAS AERONAVES, MATERIA DEL MANDATO DENOMINADO: “MANDATO PARA LA REALIZACIÓN DE ACTOS PREVIOS A LA ENAJENACIÓN DE LAS AERONAVES AL SERVICIO DE LA POLICÍA FEDERAL”.</t>
  </si>
  <si>
    <t>APORTACIÓN INICIAL:   MONTO: $7,453,707.78   FECHA: 13/11/2019
OBSERVACIONES: CON BASE EN LA CLÁUSULA DÉCIMA DEL CONTRATO DE MANDATO DENOMINADO “MANDATO PARA LA REALIZACIÓN DE ACTOS PREVIOS A LA ENAJENACIÓN DE LAS AERONAVES AL SERVICIO DE LA POLICÍA FEDERAL”, CORRESPONDE A LA UNIDAD RESPONSABLE A00 POLICÍA FEDERAL PRESENTAR LOS INFORMES TRIMESTRALES CORRESPONDIENTES A TRAVÉS DEL SISTEMA DE CONTROL Y TRANSPARENCIA DE FIDEICOMISOS Y ÚNICAMENTE A LA DIRECCIÓN GENERAL DE PROGRAMACIÓN Y PRESUPUESTO DE LA SECRETARÍA DE SEGURIDAD Y PROTECCIÓN CIUDADANA EL REGISTRO DE LA INFORMACIÓN EXISTENTE, CON FUNDAMENTO EN LO PREVISTO POR LOS ARTÍCULOS 7 DE LA LEY FEDERAL DE PRESUPUESTO Y RESPONSABILIDAD HACENDARIA Y 7 DE SU REGLAMENTO</t>
  </si>
  <si>
    <t>APORTACIÓN INICIAL:   MONTO: $3,304,597.31   FECHA: 16/08/2011
OBSERVACIONES: EL PATRIMONIO SE ENCUENTRA DISMINUIDO POR QUE LOS INGRESOS POR RENDIMIENTOS SON MENORES A LOS GASTOS DEL PERIODO.</t>
  </si>
  <si>
    <t>DESTINO: FUNDAMENTALMENTE PARA EL PAGO DE SERVICIOS ESPECIALIZADOS, ASÍ COMO PARA LA COMPRA DE EQUIPOS DE LABORATORIO, Y REACTIVOS, EN APOYO A ACTIVIDADES SUSTANTIVAS.
CUMPLIMIENTO DE LA MISIÓN:
EL FIDEICOMISO CONSTITUIDO POR EL CIBNOR TIENE POR OBJETO FINANCIAR O COMPLEMENTAR EL FINANCIAMIENTO DE PROYECTOS DE INVESTIGACIÓN, LA CREACIÓN Y MANTENIMIENTO DE INSTALACIONES DE INVESTIGACIÓN, SU EQUIPAMIENTO, EL SUMINISTRO DE MATERIALES, EL OTORGAMIENTO DE INCENTIVOS EXTRAORDINARIOS A LOS INVESTIGADORES Y OTROS PROPÓSITOS DIRECTAMENTE VINCULADOS PARA LOS PROYECTOS CIENTÍFICOS Y TECNOLÓGICOS APROBADOS.</t>
  </si>
  <si>
    <t>DESTINO: EL FIDEICOMISO YA NO OTORGA RECURSOS PARA FINANCIAMIENTO DE PROYECTOS. EL PROCESO DE EXTINCIÓN COMENZARÁ UNA VEZ QUE EL SAE VENDA LOS BIENES INMUEBLES PROPIEDAD DEL FIDEICOMISO. ACTUALMENTE LOS RECURSOS SE DESTINAN A PAGO DE GASTOS Y ACCIONES RELACIONADAS CON LA EXTINCIÓN DEL FIDEICOMISO.
CUMPLIMIENTO DE LA MISIÓN:
EL FIDEICOMISO YA NO OTORGA RECURSOS PARA FINANCIAMIENTO DE PROYECTOS. EL PROCESO DE EXTINCIÓN COMENZARÁ UNA VEZ QUE EL SAE VENDA LOS BIENES INMUEBLES PROPIEDAD DEL FIDEICOMISO. SE SOLICITÓ CITA CON FUNCIONARIOS DEL SAE A EFECTO DE CONOCER LAS FECHAS DE EVENTOS COMERCIALES PARA LA VENTA DE LOS BIENES INMUEBLES.</t>
  </si>
  <si>
    <t>DESTINO: OTORGAMIENTO DE APOYOS ECONÓMICOS Y FINANCIAMIENTOS PARA ACTIVIDADES DIRECTAMENTE VINCULADAS AL PROGRAMA PARA EL DESARROLLO DE LA BIOSEGURIDAD Y LA BIOTECNOLOGÍA.
CUMPLIMIENTO DE LA MISIÓN:
SE HA CONTINUADO CON LA EJECUCIÓN DEL PROGRAMA DE TRABAJO BIENAL.</t>
  </si>
  <si>
    <t>DESTINO: EL RECURSO TIENE COMO FINALIDAD EL APOYAR LAS ACTIVIDADES DE INVESTIGACION CIENTIFICA Y TECNOLOGICA INNOVACION Y DESARROLLO TECNOLOGICO, QUE PODRAN INCLUIR LA FORMACION DE RECURSOS HUMANOS DE ALTA ESPECIALIDAD, DIVULGACION CIENTIFICA Y TECNOLOGICA, CREACION Y FORTALECIMIENTO DE LA INFRAESTRUCTURA DE INVESTIGACION Y DESARROLLO TECNOLOGICO QUE REQUIERA EL SECTOR HABITACIONAL.
CUMPLIMIENTO DE LA MISIÓN:
SE HAN REALIZADO NUMEROSAS INVESTIGACIONES SOBRE TIPOS DE MATERIALES, SISTEMAS CONSTRUCTIVOS Y EFICIENCIA ENERGETICA; AUNQUE LA VARIEDAD DE TEMAS ABORDADOS SE EXTIENDE A LA PRODUCCION SOCIAL DE VIVIENDA Y AL ORDENAMIENTO TERRITORIAL, ENTRE OTROS. ASIMISMO, SE HA CONTRIBUIDO A LA CONSTRUCCION DE CAPACIDADES Y DE CAPITAL HUMANO A NIVEL REGIONAL, IMPULSANDO EL DESARROLLO ECONOMICO DE LAS COMUNIDADES Y FORTALECIENDO LA CADENA DE VALOR DE LA INDUSTRIA.</t>
  </si>
  <si>
    <t>DESTINO: APOYOS A UNIVERSIDADES Y ORGANISMOS AUTÓNOMOS PARA LA INVESTIGACION CIENTIFICA Y TECNOLÓGICA EN EL SECTOR MEDIO AMBIENTE.
CUMPLIMIENTO DE LA MISIÓN:
INFORMACIÓN NO ACTUALIZADA POR EL SECRETARIO ADMINISTRATIVO.</t>
  </si>
  <si>
    <t>DESTINO: GASTO OPERATIVO Y APOYO A PROYECTOS.
CUMPLIMIENTO DE LA MISIÓN:
INFORMACIÓN NO ACTUALIZADA POR EL SECRETARIO ADMINISTRATIVO.</t>
  </si>
  <si>
    <t>DESTINO: GASTO OPERATIVO Y APOYOS PARA LA INVESTIGACION CIENTIFICA Y TECNOLOGICA.
CUMPLIMIENTO DE LA MISIÓN:
SE REALIZARON LAS OPERACIONES ADMINISTRATIVAS Y CONTABLES PARA LA PRESENTACIÓN DE LOS ESTADOS FINANCIEROS DEL FONDO, ASÍ COMO LOS TRÁMITES CORRESPONDIENTES, DERIVADOS DE LOS CAMBIOS DE LOS SECRETARIOS ADMINISTRATIVOS.</t>
  </si>
  <si>
    <t>DESTINO: TIENE POR OBJETO EL OTORGAMIENTO DE APOYOS Y FINANCIAMIENTOS PARA LA REALIZACIÓN DE INVESTIGACIONES CIENTÍFICAS, DESARROLLO TECNOLÓGICO, INNOVACIÓN, EL REGISTRO NACIONAL O INTERNACIONAL DE PROPIEDAD INTELECTUAL, LA DIVULGACIÓN CIENTÍFICA Y TECNOLÓGICA E INNOVACIÓN, ASÍ COMO LAS DEMÁS ACTIVIDADES, PROGRAMAS Y PROYECTOS QUE DETERMINE EL COMITÉ TÉCNICO Y DE ADMINISTRACIÓN.
CUMPLIMIENTO DE LA MISIÓN:
EL SECRETARIO ADMINISTRATIVO, NO ACTUALIZÓ ESTA INFORMACIÓN.</t>
  </si>
  <si>
    <t>DESTINO: FOMENTAR EL AHORRO SISTEMÁTICO DE SUS TRABAJADORES QUE LES PERMITA, ADEMÁS DE ESTABLECER UN PATRIMONIO FAMILIAR. NOTA: FIDEICOMISO EXTINTO EL 01 DE OCTUBRE DEL 2019
CUMPLIMIENTO DE LA MISIÓN:
FOMENTAR EL AHORRO SISTEMÁTICO DE SUS TRABAJADORES QUE LES PERMITA, ADEMÁS DE ESTABLECER UN PATRIMONIO FAMILIAR. NOTA: FIDEICOMISO EXTINTO EL 01 DE OCTUBRE DEL 2019</t>
  </si>
  <si>
    <t>DESTINO: EL APOYAR LA REALIZACIÓN DE PROYECTOS CIENTÍFICOS, TECNOLÓGICOS Y DE INNOVACIÓN QUE CORRESPONDAN A PRIORIDADES DE LA ENTIDAD FEDERATIVA.
CUMPLIMIENTO DE LA MISIÓN:
INFORMACIÓN NO ACTUALIZADA POR EL SECRETARIO ADMINISTRATIVO.</t>
  </si>
  <si>
    <t>DESTINO: APOYO PARA LA INVESTIGACION CIENTIFICA Y TECNOLOGICA DEL ESTADO DE GUANAJUATO.
CUMPLIMIENTO DE LA MISIÓN:
SE FOMENTO LA PARTICIPACIÓN DE INSTITUCIONES, PARA EL DESARROLLO DE PROYECTOS CIENTÍFICOS, TECNOLÓGICOS Y DE INNOVACIÓN PARA IMPULSAR EL DESARROLLO ECONÓMICO Y SOCIAL DEL ESTADO DE GUANAJUATO.</t>
  </si>
  <si>
    <t>DESTINO: APOYOS PARA LA INVESTIGACIÓN CIENTÍFICA Y TECNOLÓGICA DEL ESTADO DE NAYARIT
CUMPLIMIENTO DE LA MISIÓN:
LA INFORMACIÓN NO FUE ACTUALIZADA POR EL SECRETARIO ADMINISTRATIVO.</t>
  </si>
  <si>
    <t>DESTINO: GASTO OPERATIVO Y APOYOS PARA LA INVESTIGACIÓN CIENTÍFICA Y EL DESARROLLO TECNOLÓGICO DEL ESTADO DE MÉXICO.
CUMPLIMIENTO DE LA MISIÓN:
INFORMACIÓN QUE NO ACTUALIZÓ EL SECRETARIO ADMINISTRATIVO.</t>
  </si>
  <si>
    <t>DESTINO: APOYOS PARA INVESTIGACIÓN CIENTÍFICA Y TECNOLÓGICA DEL MUNICIPIO DE PUEBLA, PUEBLA.
CUMPLIMIENTO DE LA MISIÓN:
INFORMACIÓN QUE NO ACTUALIZÓ EL SECRETARIO ADMINISTRATIVO.</t>
  </si>
  <si>
    <t>APORTACIÓN INICIAL:   MONTO: $500,000.00   FECHA: 01/12/2014
OBSERVACIONES: EL FIDEICOMISO NO CUENTA CON COMITÉ TÉCNICO.</t>
  </si>
  <si>
    <t>DESTINO: EL FIDEICOMISO SE CREA CON FUNDAMENTO EN EL ARTÍCULO 162. DE LA LEY FEDERAL DEL TRABAJO Y TIENE COMO OBJETO LA CREACIÓN DE UNA RESERVA FINANCIERA PARA EL PAGO DE PRIMA DE ANTIGÜEDAD A LOS TRABAJADORES DE EDUCAL.
CUMPLIMIENTO DE LA MISIÓN:
CON FUNDAMENTO EN LA CLÁUSULA QUINTA.- PAGOS CON CARGO AL PATRIMONIO, TERCER PÁRRAFO DEL CONTRATO DEL FIDEICOMISO NO. 204382, EN EL MES DE JULIO DE 2019 SE SOLICITÓ EL REEMBOLSO DE $435,203.96, CON LO QUE SE CUBRIÓ EL PAGO DE PRIMAS DE ANTIGÜEDAD A 19 EX TRABAJADORES DE EDUCAL, MISMOS QUE FUERON RECUPERADOS DURANTE EL MISMO PERIODO.</t>
  </si>
  <si>
    <t>APORTACIÓN INICIAL:   MONTO: $500,000.00   FECHA: 24/07/1998
OBSERVACIONES: EL FIDEICOMISO SE ENCUENTRA EN PROCESO DE EXTINCIÓN.</t>
  </si>
  <si>
    <t>APORTACIÓN INICIAL:   MONTO: $1,229,400.00   FECHA: 04/10/1991
OBSERVACIONES: EL 30/03/2001 SE SUSCRIBIÓ EL CONVENIO DE EXTINCIÓN DEL CONTRATO DE FIDEICOMISO. EL 19/12/2005, SE ENVIÓ SOLICITUD DE BAJA DE LA CLAVE DE REGISTRO A LA SHCP ASIGNANDOLE ÉSTA EL FOLIO 2345. A SOLICITUD DE LA SHCP SE ENVIÓ INFORMACIÓN ACLARATORIA POR DEL FONCA A TRAVÉS DEL PIPP DEL PASH, CON NO. DE CLAVE 2345. SE SOLICITÓ UNA REUNIÓN CON LA PARTICIPACIÓN DE LA SEP, SHCP, SFP Y EL ENTONCES CNCA A FIN DE REVISAR LA INFORMACIÓN PARA LA CONCLUSIÓN DE BAJA DE LA CLAVE, ESTÁ SIN AVANCE EL PROCESO</t>
  </si>
  <si>
    <t>DESTINO: LOS EGRESOS ESTÁN INTEGRADOS POR: GASTOS DEL PERIODO, DEUDORES DIVERSOS, ACREEDORES DIVERSOS, DEPRECIACIÓN DEL PERIODO A INFORMAR.
CUMPLIMIENTO DE LA MISIÓN:
SE ANEXA REPORTE DE CUMPLIMIENTO DE LA MISIÓN Y FINES.</t>
  </si>
  <si>
    <t>DESTINO: COSTOS DE ARTÍCULOS Y SERVICIOS FUNERARIOS Y POR GASTOS GENERALES.
CUMPLIMIENTO DE LA MISIÓN:
SE ADJUNTA REPORTE DEL CUMPLIMIENTO DE LA MISIÓN Y FINES.</t>
  </si>
  <si>
    <t>APORTACIÓN INICIAL:   MONTO: $10,553,923.13   FECHA: 01/02/1983
OBSERVACIONES: LA DIFERENCIA ENTRE EL SALDO FINAL DEL EJERCICIO FISCAL ANTERIOR CONTRA LO REPORTADO AL CUARTO TRIMESTRE DE 2018, ES DEBIDO A QUE DERIVADO DE AUDITORIA SE REALIZO DICHO AJUSTE, ESTAS CIFRAS SON DICTAMINADAS. EL PATRIMONIO NETO SE AJUSTA AL SALDO REAL</t>
  </si>
  <si>
    <t>CUENTA DE LA HACIENDA PÚBLICA FEDERAL DE 2020</t>
  </si>
  <si>
    <t>CON REGISTRO VIGENTE AL 31 DE DICIEMBRE DE 2020</t>
  </si>
  <si>
    <t>REPORTADO
ENERO - DICIEMBRE 2020</t>
  </si>
  <si>
    <t>OFICINA DE LA PRESIDENCIA DE LA REPÚBLICA</t>
  </si>
  <si>
    <t>MANDATO PARA LA REALIZACIÓN DE ACTOS PREVIOS A LA ENAJENACIÓN DE LAS AERONAVES AL SERVICIO DE LA OFICINA DE LA PRESIDENCIA DE LA REPÚBLICA.</t>
  </si>
  <si>
    <t>CELEBRACIÓN DE UN ACUERDO ESPECIFICO DE ASISTENCIA TÉCNICA CON LA UNOPS PARA LA REALIZACIÓN DE TODOS LOS ACTOS PREVIOS A LA ENAJENACIÓN DE LAS AERONAVES, CONSISTENTES EN LA PREPARACIÓN, ANÁLISIS, VALUACIÓN E IDENTIFICACIÓN DE ALTERNATIVAS DE COMERCIALIZACIÓN, A TRAVÉS DE MECANISMOS QUE PROPORCIONEN LAS MEJORES CONDICIONES AL GOBIERNO DE MÉXICO.</t>
  </si>
  <si>
    <t>DESTINO: CELEBRACIÓN DE UN ACUERDO ESPECIFICO DE ASISTENCIA TÉCNICA CON LA UNOPS PARA LA REALIZACIÓN DE TODOS LOS ACTOS PREVIOS A LA ENAJENACIÓN DE LAS AERONAVES, CONSISTENTES EN LA PREPARACIÓN, ANÁLISIS, VALUACIÓN E IDENTIFICACIÓN DE ALTERNATIVAS DE COMERCIALIZACIÓN, A TRAVÉS DE MECANISMOS QUE PROPORCIONEN LAS MEJORES CONDICIONES AL GOBIERNO DE MÉXICO
CUMPLIMIENTO DE LA MISIÓN:
SE HA CUMPLIDO CON EL OBJETIVO DEL MANDATO, EN LA PREPARACIÓN, ANÁLISIS, VALUACIÓN E IDENTIFICACIÓN DE ALTERNATIVAS DE COMERCIALIZACIÓN.</t>
  </si>
  <si>
    <t>APORTACIÓN INICIAL:   MONTO: $9,779,349.94   FECHA: 06/12/2019
OBSERVACIONES: EL MANDATO PARA LA REALIZACIÓN DE ACTOS PREVIOS A LA ENAJENACIÓN DE LAS AERONAVES AL SERVICIO DE LA OFICINA DE LA PRESIDENCIA DE LA REPÚBLICA, SU FECHA DE CONSTITUCIÓN FUE EL 6 DE DICIEMBRE DE 2019.</t>
  </si>
  <si>
    <t>DESTINO: $48,671.28 TANIA LIZBETH TORRES JERONIMO, $60,834.92 GUADALUPE ORTIZ MARTINEZ, $36,503.48 CAMILA CARVALLO BRAVO, $21,894.44 DONOVAN URIEL TORRES LÓPEZ, $22,659.96 PAGO DE RETENCIÓN DE IMPUESTOS, $13,749,292.58 “DESARROLLO DEL SISTEMA INTEGRADOR DEL ATLAS DE PELIGROS Y RIESGOS DE LA CDMX”, $60,834.92 JOSE VÍCTOR RODRÍGUEZ NAJERA, $1,622,438.30 “FORTALECIMIENTO DE LA RED MAREOGRÁFICA, QUE CONTRIBUYE AL CUMPLIMIENTO DE LOS OBJS. FUNDAMENTALES DEL SIST. NAL. DE ALERTAS DE TSUNAMIS (SINAT)”.
CUMPLIMIENTO DE LA MISIÓN: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</si>
  <si>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DESTINO: EN ESE SENTIDO, ME PERMITO MENCIONAR QUE AL CUARTO TRIMESTRE DE 2020 EL IMPORTE POR CONCEPTO DE HONORARIOS FIDUCIARIOS ASCENDIÓ A LA CANTIDAD DE $ 6,08,705.65 (SEIS MILLONES OCHENTA MIL SETECIENTOS CINCO PESOS 65/100 M.N.) Y LOS PAGOS DE AUDITORIAS POR UN MONTO DE $188,671.68 (CIENTO OCHENTA Y OCHO MIL SEISCIENTOS SETENTA Y UN PESOS 68/100 M.N). ASIMISMO, EL MONTO DE APOYOS ENTREGADOS AL CUARTO TRIMESTRE, ASCIENDE A LA CANTIDAD DE $5,016,000.00 (CINCO MILLONES DIECISÉIS MIL CON CERO PESOS 00/100 M.N.). NO OMITO, RESALTAR QUE LA INFORMACIÓN CONTENIDA EN LOS ESTADOS DE POSICIÓN FINANCIERA, EN EL ARCHIVO DEL PATRIMONIO DEL FIDEICOMISO Y LO QUE AQUÍ SE REPORTA, ES PROPORCIONADA POR LA INSTITUCIÓN FIDUCIARIA, LA CUAL, ES LA ÚNICA RESPONSABLE DEL CONTENIDO DE LA MISMA.
CUMPLIMIENTO DE LA MISIÓN:
EN EL CUARTO TRIMESTRE DEL EJERCICIO FISCAL 2020, ÚNICAMENTE SE TIENE CONTEMPLADO EL PAGO A LOS BENEFICIARIO PUBLICADOS EN EL DIARIO OFICIAL DE LA FEDERACIÓN EL DÍA 30 DE NOVIEMBRE DE 2018.</t>
  </si>
  <si>
    <t>DESTINO: DESTINO DE LOS RECURSOS EROGADOS: -MEDIDAS CAUTELARES Y PROVISIONALES: $33,484,837.19 -INFORME DE FONDO: $1,232,470.46 -SENTENCIA: $588,649.30 RECOMENDACIÓN26/2001:$231,867,020.89 ACUERDO DE SOLUCIÓN AMISTOSA : $18,,866,643.35
CUMPLIMIENTO DE LA MISIÓN:
CUMPLIMIENTO A LOS RESOLUTIVOS DE REPARACIÓN DERIVADOS DE LAS SENTENCIAS DE LA CORTE INTERAMERICANA DE DERECHOS HUMANOS; ASÍ COMO IMPLEMENTAR LAS MEDIDAS PROVISIONALES DICTADAS POR LA CORTE INTERAMERICANA DE DERECHOS HUMANOS Y LAS MEDIDAS CAUTELARES DICTADAS POR LA COMISIÓN INTERAMERICANA DE DERECHOS HUMANOS Y LA COMISIÓN NACIONAL DE LOS DERECHOS HUMANOS; SOLUCIONES AMISTOSAS, ETC.</t>
  </si>
  <si>
    <t>APORTACIÓN INICIAL:   MONTO: $18,000,000.00   FECHA: 30/11/2012
OBSERVACIONES: SE REPORTA EL SALDO DE FLUJO DE EFECTIVO AL 31 DE DICIEMBRE DE 2019 EN APEGO A LA RECOMENDACIÓN 14-0-04100-02-0050-01-001 DE LA AUDITORIA FINANCIERA Y DE CUMPLIMIENTO 14-0-04100-02-0050</t>
  </si>
  <si>
    <t>APORTACIÓN INICIAL:   MONTO: $40,880,650.00   FECHA: 30/11/2012
OBSERVACIONES: EL INFORME FUE REALIZADO CON BASE EN EL FLUJO Y LOS ESTADOS FINANCIEROS, MOSTRANDO LOS INGRESOS Y EGRESOS.</t>
  </si>
  <si>
    <t>DESTINO: EL DÍA 6 DE JULIO DEL PRESENTE AÑO, SE REALIZÓ EL PAGO DE UNA LÍNEA DE CAPTURA A FAVOR DE LA TESORERÍA DE LA FEDERACIÓN DE LOS RECURSOS DISPONIBLES DEL FIDEICOMISO, A TRAVÉS DEL SISTEMA DE PAGOS ELECTRÓNICOS DE CONTRIBUCIONES FEDERALES (PEC). EL PAGO FUE POR EL MONTO DE $ 302,852,430.00 (TRESCIENTOS DOS MILLONES, OCHOCIENTOS CINCUENTA Y DOS MIL CUATROCIENTOS TREINTA PESOS M.N.).
CUMPLIMIENTO DE LA MISIÓN:
EL FIDEICOMISO PARA CUBRIR GASTOS POR DEMANDAS EN EL EXTRANJERO ESTÁ EN PROCESO DE EXTINCIÓN. BANJERCITO YA NO ENVÍA ESTADOS FINANCIEROS DEL TERCER TRIMESTRE POR HABER ENTREGADO YA LOS RECURSOS A TESOFE. DESDE SU CONSTITUCIÓN NO HA HABIDO OPERACIONES EN EL FIDEICOMISO, SALVO LOS GASTOS POR AUDITORÍAS Y HONORARIOS FIDUCIARIOS.</t>
  </si>
  <si>
    <t>APORTACIÓN INICIAL:   MONTO: $200,010,000.00   FECHA: 28/06/2012
OBSERVACIONES: LA CONSULTORÍA JURÍDICA ENVÍO YA EL PROYECTO DE CONVENIO DE EXTINCIÓN A LA UAF Y A LA DIRECCIÓN GENERAL DE ASUNTOS JURÍDICOS PARA REVISIÓN.</t>
  </si>
  <si>
    <t>DESTINO: SE UTILIZAN PARA LA EJECUCIÓN DE 9 PROYECTOS QUE CORRESPONDEN A 18 INSTITUCIONES QUE PARTICIPAN EN EL FIDEICOMISO, ASÍ COMO PARA LOS GASTOS DE OPERACIÓN, PAGO DE IMPUESTOS, PAGO DE AUDITORIA Y RESULTADO CAMBIARIO DERIVADO DE DICHOS PROYECTOS.
CUMPLIMIENTO DE LA MISIÓN:
LOS RECURSOS DEL FIDEICOMISO SE APLICAN A LOS PROYECTOS CONJUNTOS DE COOPERACIÓN ENTRE LOS GOBIERNOS DE MÉXICO Y DEL REINO DE ESPAÑA Y QUE SON DIRIGIDAS A LA COOPERACIÓN BILATERAL Y TRIANGULAR.</t>
  </si>
  <si>
    <t>APORTACIÓN INICIAL:   MONTO: $11,122,198.66   FECHA: 05/09/1996
OBSERVACIONES: SE REPORTA LA INFORMACIÓN DEL 4TO TRIMESTRE 2020 (OCTUBRE-DICIEMBRE) Y SE ADJUNTA EL ACTA CCLXXIX DÉCIMA SESIÓN EXTRAORDINARIA 2020 DEL COMITÉ TÉCNICO DEL FIDEICOMISO FONDO MIXTO DE COOPERACIÓN TÉCNICA Y CIENTIFÍCA MÉXICO-ESPAÑA REALIZADA EL 20 DE NOVIEMBRE DE 2020, DEBIDAMENTE FIRMADA.</t>
  </si>
  <si>
    <t>DESTINO: EN EL PERIODO QUE SE REPORTA, LOS EGRESOS CORRESPONDEN AL PAGO DE HONORARIOS ($2,763,516.65), IMPUESTOS DIVERSOS ($436,896.00), Y LOS ENTEROS A TESOFE POR INTERESES GANADOS ($417,461,402.39). EN EL PERIODO QUE SE REPORTA SE CANCELO EL PROYECTO “HOSPITAL MARIGOT”, MOTIVO POR EL CUAL, SE RECIBIERON 4,595,099.85 USD, Y SE PROCEDIO A REALIZAR LA DEVOLUCION DE RECURSOS EL 03 DE SEPTIEMBRE DE 2020, A LA TESOFE POR $99,918,148.69 EQUIVALENTE A LA CANTIDAD DE 4,595,099.85 USD, AL TIPO DE CAMBIO DE $21.74 EN EL MES DE MAYO DE 2020, QUE CONFORME AL DECRETO POR EL QUE SE ORDENA LA EXTINCIÓN O TERMINACIÓN DE LOS FIDEICOMISOS PÚBLICOS, MANDATOS PÚBLICOS Y ANÁLOGOS, PUBLICADO EN EL DIARIO OFICIAL DE LA FEDERACIÓN EL 02 DE ABRIL DE 2020, MEDIANTE OFICIO NÚMERO 100.- 93, LA SECRETARÍA DE HACIENDA Y CRÉDITO PÚBLICO RESUELVE QUE EL FIDEICOMISO DENOMINADO FONDO MÉXICO, NO ES SUJETO DE EXCEPCIÓN, POR LO QUE SE SOLICITÓ INICIARA LOS TRÁMITES PARA SU EXTINCIÓN, ASÍ COMO A REINTEGRAR LOS RECURSOS DISPONIBLES A LA TESORERÍA DE LA FEDERACIÓN. POR LO QUE SE REALIZARON SEIS TRANSFERENCIAS A TESOFE DE LOS RECURSOS DISPONIBLES NO COMPROMETIDOS DEL FONDO MÉXICO POR $1,847,578,886.24 M.N. ($1,315,007,955.00, $195,414,607.00, $99,918,148.00, 4,962,737.00, 25,474,939.00 Y $206,800,500.24); LOS DIAS 12 Y 13 DE MAYO, 03 DE SEPTIEMBRE; 20 Y 21 DE OCTUBRE; Y 18 DE NOVIEMBRE DE 2020; RESPECTIVAMENTE.
CUMPLIMIENTO DE LA MISIÓN:
EN EL PERIODO A SEPTIEMBRE DE 2020, NO HUBO DESEMBOLSOS DE REC. EN M.N. AL MES DE JUNIO DE 2020, SE REALIZARON DESEMBOLSOS DE RECURSOS POR $627,550,000.00, DE LOS PROYECTOS: TODOS JUNTOS VS EL COVID19 ($360,000,000.00); ENTREGA DE DESPENSAS A PERSONAL A CAUSA DEL DESEMPLEO GENERADO EN Q. ROO Y B.C.S. ($240,000,000.00); APOYO PARA EL TRAS. TER. VOLUN. Y GRAT. DE PER. EN T. N. ($16,000,000.00); Y APOYO DE HOSP., ALIMENT. Y TRANSP. AL PERSONAL MÉDICO Y TRAB. SALUD EN T. NAL. ($11,550,000.00).</t>
  </si>
  <si>
    <t>APORTACIÓN INICIAL:   MONTO: $1,000.00   FECHA: 25/01/2012
OBSERVACIONES: LA DISPONIBILIDAD AL 31 DE DICIEMBRE DE 2020, SEGÚN LOS EDOS DE CTA DE LA TESOFE ES DE: $26,750,648.85 EN M.N., Y 1,158.05 USD, QUE EQUIVALEN EN M.N. A $23,055.27, AL T.C. 19.9087. SE CANCELO EL PROYECTO DENOMINADO HOSPITAL MARIGOT, Y SE DEVOLVIERON A LA TESOFE 4,595,092.19 AL T.C. 21.74, EQUIVALENTE A 99,918,148.00 EL FIDUCIARIO BANCOMEXT, EL 18 DE NOVIEMBRE DE 2020, LIBERO EL PAGO DE 10,096,053.87 USD AL T.C. 20.4833, CORRESPONDEN A LA REPÚBLICA DE NICARAGUA (GARANTÍA PARCIAL GINSA EQUIVALENTE A $206,800,500.24). HUBO DESEMBOLSOS DE RECURSOS EN M. N., POR $627,550,000.00, EN CUATRO PROYECTOS POR: ($360,000,000.00); ($240,000,000.00); ($16,000,000.00) Y ($11,550,000.00). SE REALIZARON SEIS TRANSFERENCIAS A LA TESOFE DE LOS RECURSOS DISPONIBLES NO COMPROMETIDOS DEL FONDO, POR $1,847,578,886.24 M.N. ($1,315,007,955.00, $195,414,607.00, $99,918,148.00, 4,962,737.00, 25,474,939.00 Y $206,800,500.24), LOS DÍAS 12 Y 13 DE MAYO, 03 DE SEPTIEMBRE, 20 Y 21 DE OCTUBRE; Y 18 DE NOVIEMBRE DE 2020; RESPECTIVAMENTE. LOS RENDIM. FINANCIEROS DE TESOFE SE INTEGRAN $29,982,982.63 M.N., $6,622,074.73 DE OTRAS DIVISAS, $353,761.88 POR COMISIONES COBRADAS M.N. Y AL CONCEPTO DE CAMBIOS $8,145,180.62, M.N.</t>
  </si>
  <si>
    <t>DESTINO: EN TÉRMINOS DEL ARTICULO 1 Y 35 DE LA LEY DE COOPERACIÓN INTERNACIONAL PARA EL DESARROLLO (LCID) LOS RECURSOS DEL PATRIMONIO SE DESTINAN PARA ALCANZAR LOS OBJETIVOS PREVISTOS EN LA LCID A TRAVÉS DEL FINANCIAMIENTO DE PROGRAMAS, PROYECTOS Y ACCIONES DE COOPERACIÓN INTERNACIONAL QUE TENGAN COMO PROPÓSITO PROMOVER EL DESARROLLO HUMANO SUSTENTABLE, EL AUMENTO DE LOS NIVELES EDUCATIVO, TÉCNICO, CIENTÍFICO Y CULTURAL, DISMINUCIÓN DE ASIMETRIAS ENTRE PAÍSES DESARROLLADOS Y PAÍSES EN VÍAS DE DESARROLLO, ETC.
CUMPLIMIENTO DE LA MISIÓN:
EL COMITÉ TÉCNICO Y DE ADMINISTRACIÓN APROBÓ PROYECTOS LOS CUALES EJERCIERON RECURSOS POR: PROGRAMA DE BECAS 2020 $17,258,111.08; PAGO DE BOLETOS AEREOS DEL PROGRAMA DE BECAS 2019 $1,258,187.20; PROYECTO PILOTO MUNICIPIOS FRONTERIZOS DE DERECHOS HUMANOS $196,089.88, PLATAFORMA DE INFORMACIÓN Y ANÁLISIS SOBRE BIODIVERSIDAD Y SOCIEDAD DE CENTROAMÉRICA $15,000,000.00; SUBCUENTA DEL FONDO DE AYUDA HUMANITARIA $5,392,127.84 Y CUATRO PROYECTOS COVID POR UN IMPORTE DE $7,893,953.36.</t>
  </si>
  <si>
    <t>APORTACIÓN INICIAL:   MONTO: $4,000,000.00   FECHA: 23/11/2012
OBSERVACIONES: AL 31 DE DICIEMBRE DE 2020 SE TIENEN PASIVOS POR PAGAR POR CONCEPTO DE HONORARIOS A LOS AUDITORES POR UN IMPORTE DE $28,037.20, HONORARIOS FIDUCIARIOS POR UN IMPORTE DE $65,905.40 Y RECURSOS DE LOS PROGRAMAS Y PROYECTOS APROBADOS POR EJERCER POR UN IMPORTE DE $67,684,303.31.</t>
  </si>
  <si>
    <t>DESTINO: EN EL PERIODO COMPRENDIDO DE OCTUBRE A DICIEMBRE DE 2020, NO SE REPORTA NINGÚN REGISTRO CONTABLE.
CUMPLIMIENTO DE LA MISIÓN:
OTORGAR APOYOS A TRAVÉS DE LA EMBAJADA Y CONSULADOS DE MEXICO EN EUA QUE PERMITAN DAR CONTINUIDAD A LA ESTRATEGIA FORTALECIMIENTO PARA LA ATENCIÓN A MEXICANOS EN ESTADOS UNIDOS (FAMEU), INCLUYENDO LA DEFENSA DE LOS INTERESES DE MÉXICO Y DE LOS MEXICANOS MEDIANTE ACCIONES DE LITÍGIO ESTRATÉGICO Y LA REPRESENTACIÓN Y ORIENTACIÓN LEGAL INDIVIDUAL, DIAGNÓSTICOS MIGRATORIOS, EL REFORZAMIENTO DE LOS CENTROS DE DEFENSORÍA Y LA PROTECCIÓN AL BIENESTAR EMOCIONAL DE LOS MIGRANTES MEXICANOS</t>
  </si>
  <si>
    <t>APORTACIÓN INICIAL:   MONTO: $353,848,403.00   FECHA: 28/12/2017
OBSERVACIONES: APORTACIÓN DEL GOBIERNO FEDERAL $353,848,403.00 MÁS INTERESES AL MES DE DICIEMBRE DE 2017 $283,471.89 ES IGUAL A 354,131,874.89 MENOS CAMBIO NETO EN EL PATRIMONIO DEL EJERCICIO (213,617,732.03).</t>
  </si>
  <si>
    <t>DESTINO: POR INSTRUCCIÓN DE TESOFE, SE REALIZÓ ENTERO DE LA TOTALIDAD DE RECURSOS DE LA CUENTA 36206844 ADMINISTRADA POR MANDATARIO CONTRATO NÚM 15340-9, TRASPASANDO A LA CUENTA DE FONDO DE OPERACIÓN POR 1,245,825.43 DLL AL T.C. DE 22.6213 POR UN IMPORTE DE $ 28,182,190.80 LINEA DE CAPTURA 9920ABCB295654166454 EL 10-JUL-2020; LOS REMANENTES DE 1.95 DLL AL T.C. DE $22.32 Y EN M.N. RUBRO DE INVERSIÓN TEMPORAL POR LA SUMA DE $40,056.00 M.N. SE ENTERÓ CON LINEA DE CAPTURA 0020ABES571054259481 EL 17-JUL-2020 FINALMENTE SE MENCIONA QUE LAS COMISIONES U HONORARIOS COBRADOS POR EL MANDATARIO Y APLICADOS A LA CUENTA 36206844 FUERON RECUPERADOS CON RECURSOS PRESUPUESTALES A LA CUENTA DE FONDO DE OPERACIÓN, LOS CUALES IGUALMENTE FUERON ENTRERADOS A LA TESORERÍA DE LA FEDERACIÓN POR LA SUMA DE $231,411.00 CON LÍNEA DE CAPTURA 9920ABIK625654736493 EL 20 DE AGOSTO DE 2020. SE ANEXAN LOS HIPERVÍNCULOS DE LA INFORMACIÓN COMPLEMENTARIA
CUMPLIMIENTO DE LA MISIÓN:
CON MOTIVO DEL "DECRETO POR EL QUE SE ORDENA LA EXTINCIÓN O TERMINACIÓN DE LOS FIDEICOMISOS PÚBLICOS, MANDATOS PÚBLICOS Y ANÁLOGOS" PUBLICADO EN EL DOF EL 02-ABR-2020 Y UNA VEZ ENTERADA LA TOTALIDAD DE LOS RECURSOS CON MOTIVO DEL CONTRATO DE MANDATO NÚMERO 15340-9, MEDIANTE OFICIO NÚM. POP/ 0567 /2020 DEL 17-JUL-2020 LA DGPOP CON FUNDAMENTO EN LA CLÁUSULA DÉCIMA OCTAVA TERCER PARRAFO DE DICHO CONTRATO, Y ART. 1 DEL CITADO DECRETO DA POR TERMINADO Y EXTINTO EL CONTRATO DE MANDATO NÚMERO 15340-9</t>
  </si>
  <si>
    <t>APORTACIÓN INICIAL:   MONTO: $45,270,637.70   FECHA: 22/09/2006
OBSERVACIONES: POR INSTRUCCIÓN DE TESOFE, SE REALIZÓ ENTERO DE LA TOTALIDAD DE RECURSOS DE LA CUENTA 36206844 ADMINISTRADA POR MANDATARIO CONTRATO NÚM 15340-9, TRASPASANDO A LA CUENTA DE FONDO DE OPERACIÓN POR 1,245,825.43 DLL AL T.C. DE 22.6213 POR UN IMPORTE DE $ 28,182,190.80 LINEA DE CAPTURA 9920ABCB295654166454 EL 10-JUL-2020; LOS REMANENTES DE 1.95 DLL AL T.C. DE $22.32 Y EN M.N. RUBRO DE INVERSIÓN TEMPORAL POR LA SUMA DE $40,056.00 M.N. SE ENTERÓ CON LINEA DE CAPTURA 0020ABES571054259481 EL 17-JUL-2020 FINALMENTE SE MENCIONA QUE LAS COMISIONES U HONORARIOS COBRADOS POR EL MANDATARIO Y APLICADOS A LA CUENTA 36206844 FUERON RECUPERADOS CON RECURSOS PRESUPUESTALES A LA CUENTA DE FONDO DE OPERACIÓN, LOS CUALES IGUALMENTE FUERON ENTRERADOS A LA TESORERÍA DE LA FEDERACIÓN POR LA SUMA DE $231,411.00 CON LÍNEA DE CAPTURA 9920ABIK625654736493 EL 20 DE AGOSTO DE 2020. SE ANEXAN LOS HIPERVÍNCULOS DE LA INFORMACIÓN COMPLEMENTARIA CON MOTIVO DEL "DECRETO POR EL QUE SE ORDENA LA EXTINCIÓN O TERMINACIÓN DE LOS FIDEICOMISOS PÚBLICOS, MANDATOS PÚBLICOS Y ANÁLOGOS" PUBLICADO EN EL DOF EL 02-ABR-2020 Y UNA VEZ ENTERADA LA TOTALIDAD DE LOS RECURSOS CON MOTIVO DEL CONTRATO DE MANDATO NÚMERO 15340-9, MEDIANTE OFICIO NÚM. POP/ 0567 /2020 DEL 17-JUL-2020 LA DGPOP CON FUNDAMENTO EN LA CLÁUSULA DÉCIMA OCTAVA TERCER PARRAFO DE DICHO CONTRATO, Y ART. 1 DEL CITADO DECRETO DA POR TERMINADO Y EXTINTO EL CONTRATO DE MANDATO NÚMERO 15340-9</t>
  </si>
  <si>
    <t>DESTINO: AL 31 DE DICIEMBRE DE 2020 SE EROGARON RECURSOS PARA COMPRA DE BONOS CUPÓN CERO POR CONCEPTO DE APOYOS FINANCIEROS OTORGADOS A ENTIDADES FEDERATIVAS POR $5,452,248,696.41, INCLUYENDO LOS QUE SE REDIMIERON ANTICIPADAMENTE. DICHO IMPORTE FORMA PARTE DE LAS INVS. DEL FIDEICOMISO A LA FECHA DE ESTE REPORTE. ASIMISMO AL CUARTO TRIMESTRE DE 2020 SE HAN EROGADO RECURSOS POR CONCEPTO DE HONORARIOS FIDUCIARIOS POR $2,243,554.45, ENTREGAS A BANOBRAS POR CUENTA DE ENTIDADES FEDERATIVAS POR $267,470,737.24 Y HONORARIOS POR AUDITORÍAS EXTERNAS POR $121,612.42, REGISTRÁNDOSE UN TOTAL DE $267,592,349.66.
CUMPLIMIENTO DE LA MISIÓN:
AL 31 DE DICIEMBRE DE 2020 SE REGISTRARON RESERVAS PARA EL OTORGAMIENTO DE APOYOS FINANCIEROS POR $631,348,599.49, POR LO QUE LA DISPONIBILIDAD QUE SE TIENE EN EL PATRIMONIO PARA NUEVOS APOYOS FINANCIEROS ASCIENDE A LA CANTIDAD $648,520,323.45, CONSIDERANDO EL IMPORTE RESERVADO PARA EL PAGO DE HONORARIOS FIDUCIARIOS Y DEFENSA DEL PATRIMONIO DURANTE LA VIGENCIA RESTANTE DEL FIDEICOMISO, POR LA CANTIDAD DE $9,668,532.48.</t>
  </si>
  <si>
    <t>APORTACIÓN INICIAL:   MONTO: $4,500,000,000.00   FECHA: 30/03/2011
OBSERVACIONES: AL 31/12/2020 LOS RENDIMIENTOS FINANCIEROS INCLUYEN INTERESES DEVENGADOS SOBRE INVERSIONES EN BONOS CUPÓN CERO POR $569,250,943.12, INTERESES COBRADOS SOBRE INVERSIONES EN VALORES POR $49,237,752.53, INTERESES DEVENGADOS POR COBRAR DE INVERSIONES POR $23,002,237.35, REGISTRÁNDOSE UN TOTAL DE $641,490,933.00 CON FECHA 30 DE NOVIEMBRE DEL 2020, DE CONFORMIDAD A LO ESTABLECIDO EN LOS NUMERALES 25 Y 26 DE LAS REGLAS DE OPERACIÓN VIGENTES DEL FIDEICOMISO 2186, SE RECIBIERON DE PARTE DE LA INSTITUCIÓN, COMO EMISOR DEL BONO CUPÓN CERO ADQUIRIDO CON CARGO A LAS RESERVAS CONSTITUIDAS EN EL PATRIMONIO DEL FIDEICOMISO QUE NOS OCUPA, PARA EL OTORGAMIENTO DE APOYOS FINANCIEROS AL GOBIERNO DEL ESTADO DE BAJA CALIFORNIA, EL PRODUCTO DE LA REDENCIÓN ANTICIPADA DE DICHOS INSTRUMENTOS, CUYO IMPORTE TOTAL ASCENDIÓ A$267,470,737.24, MISMOS QUE FUERON TRANSFERIDOS A DICHO ESTADO. CON FECHA 17/04/2020 Y 17/07/2020, SE REALIZARON TRES PAGOS AL DESPACHO CASTILLO MIRANDA Y CÍA. S C, A CUENTA DE LA DICTAMINACIÓN DE LOS ESTADOS FINANCIEROS POR EL EJERCICIO 2019, POR LA CANTIDAD DE $121,612.42. DERIVADO DE SUS FINES, PARA ESTE FIDEICOMISO NO SE GENERAN EDOS. DE RESULTADOS.</t>
  </si>
  <si>
    <t>DESTINO: AL 31 DE DICIEMBRE DE 2020 SE EROGARON RECURSOS PARA COMPRA DE BONOS CUPÓN CERO POR CONCEPTO DE APOYOS FINANCIEROS OTORGADOS A ENTIDADES FEDERATIVAS POR $3,435’502,125.34, DICHO IMPORTE FORMA PARTE DE LAS INVS. DEL FIDEICOMISO A LA FECHA DE ESTE REPORTE. ASIMISMO AL CUARTO TRIMESTRE DE 2020 SE HAN EROGADO RECURSOS POR CONCEPTO DE HONORARIOS FIDUCIARIOS POR $429,960.96. ENTREGAS A BANOBRAS POR CUENTA DE ENTIDADES FEDERATIVAS POR $250,613,653.44 Y HONORARIOS POR AUDITORÍAS EXTERNAS POR $121,612.42, REGISTRÁNDOSE UN TOTAL DE $251,165,226.82.
CUMPLIMIENTO DE LA MISIÓN:
AL 31 DE DICIEMBRE DE 2020 NO SE TIENE REGISTRADO RESERVAS PARA EL OTORGAMIENTO DE APOYOS FINANCIEROS POR LO QUE LA DISPONIBILIDAD QUE SE TIENE EN EL PATRIMONIO DEL FIDEICOMISO ES POR LA CANTIDAD DE $85,026.64, CONSIDERANDO UNA RESERVA PARA EL COBRO DE HONORARIOS FIDUCIARIOS, HONORARIOS PARA LA DEFENSA DEL PATRIMONIO DEL FIDEICOMISO, INCLUYENDO IVA POR LA CANTIDAD DE $ 23,088,247.67.</t>
  </si>
  <si>
    <t>APORTACIÓN INICIAL:   MONTO: $4,000,000,000.00   FECHA: 20/04/2012
OBSERVACIONES: AL 31 DE DICIEMBRE DE 2020 LOS RENDIMIENTOS FINANCIEROS POR $473,489,465.64 INCLUYEN INTERESES DEVENGADOS SOBRE INVERSIONES EN BONOS CUPÓN CERO POR $472,215,927.21, INTERESES COBRADOS SOBRE INVERSIONES EN VALORES POR $863,292.75 E INTERESES DEVENGADOS POR COBRAR DE INVERSIONES POR $ 410,245.68. CON FECHA 30 DE NOVIEMBRE DEL 2020, QUE DE CONFORMIDAD A LO ESTABLECIDO EN LOS NUMERALES 25 Y 26 DE LAS REGLAS DE OPERACIÓN VIGENTES DEL FIDEICOMISO 2198, SE RECIBIERON DE PARTE DE LA INSTITUCIÓN, COMO EMISOR DEL BONO CUPÓN CERO ADQUIRIDOS CON CARGO A LAS RESERVAS CONSTITUIDAS EN EL PATRIMONIO DEL FIDEICOMISO QUE NOS OCUPA, PARA EL OTORGAMIENTO DE APOYOS FINANCIEROS AL GOBIERNO DEL ESTADO DE BAJA CALIFORNIA, EL PRODUCTO DE LA REDENCIÓN ANTICIPADA DE DICHOS INSTRUMENTOS, CUYO IMPORTE TOTAL ASCENDIÓ A $250,613,653.44, MISMOS QUE FUERON TRANSFERIDOS A DICHO ESTADO. DURANTE 2020, SE REALIZARON PAGOS AL DESPACHO CASTILLO MIRANDA Y CÍA. S C., A CUENTA DE LA DICTAMINACIÓN DE LOS ESTADOS FINANCIEROS POR EL EJERCICIO 2019 POR LA CANTIDAD DE $121,612.42. DERIVADO DE SUS FINES, PARA ESTE FIDEICOMISO NO SE GENERAN EDOS. DE RESULTADOS.</t>
  </si>
  <si>
    <t>DESTINO: DURANTE EL PERIODO ENERO-DICIEMBRE DE 2020, SE REGISTRÓ EL USO DE RECURSOS DEL FEIP PARA DAR CUMPLIMIENTO AL ARTÍCULO 21 DE LA LEY FEDERAL DE PRESUPUESTO Y RESPONSABILIDAD HACENDARIA Y 12 A DE SU REGLAMENTO. TAMBIÉN SE REGISTRARON SALIDAS POR LOS SIGUIENTES CONCEPTOS: PARA LA ADMINISTRACIÓN DE RIESGOS, PAGO DE HONORARIOS A LA FIDUCIARIA Y EL PAGO DEL DICTAMEN DE LOS ESTADOS FINANCIEROS.
CUMPLIMIENTO DE LA MISIÓN:
DURANTE EL PERIODO ENERO-DICIEMBRE DE 2020 LOS RECURSOS DEL FEIP ESTUVIERON DISPONIBLES PARA ENFRENTAR EL EFECTO SOBRE LAS FINANZAS PÚBLICAS Y LA ECONOMÍA NACIONAL CUANDO OCURRAN DISMINUCIONES DE LOS INGRESOS DEL GOBIERNO FEDERAL RESPECTO A LO ESTIMADO EN LA LEY DE INGRESOS DE LA FEDERACIÓN 2020 PARA CUBRIR EL GASTO APROBADO EN EL PRESUPUESTO DE EGRESOS DE LA FEDERACIÓN 2020.</t>
  </si>
  <si>
    <t>APORTACIÓN INICIAL:   MONTO: $9,455,074,200.01   FECHA: 27/04/2001
OBSERVACIONES: LA APORTACIÓN DE RECURSOS FISCALES SE REFIERE A UNA TRANSFERENCIA DEL FONDO MEXICANO DEL PETRÓLEO POR 9,081,549,400.00 PESOS, PARA EFECTOS PRESUPUESTARIOS LAS APORTACIONES AL FEIP SE REALIZAN CON CARGO AL RAMO 23, POR CONDUCTO DE LA UNIDAD DE POLÍTICA Y CONTROL PRESUPUESTARIO. LA UNIDAD DE PLANEACIÓN ECONÓMICA DE LA HACIENDA PÚBLICA TIENE A SU CARGO LA SECRETARÍA DE ACTAS DEL FIDEICOMISO. LOS MOVIMIENTOS QUE SE REPORTAN CORRESPONDEN A ENERO-DICIEMBRE DE 2020 EN TÉRMINOS DE FLUJO DE EFECTIVO. LOS DATOS SE EXPRESAN EN MONEDA NACIONAL. LAS DISCREPANCIAS ENTRE LOS RESULTADOS DE LOS ESTADOS FINANCIEROS Y LOS REPORTADOS EN EL SISTEMA DE CONTROL Y TRANSPARENCIA DE FIDEICOMISOS (SCTF) DEL PORTAL APLICATIVO DE LA SECRETARÍA DE HACIENDA Y CRÉDITO PÚBLICO SE EXPLICAN POR LA METODOLOGÍA QUE SE CONSIDERA EN CADA CASO: EN LOS PRIMEROS SE REPORTA INFORMACIÓN DEVENGADA, EN LOS SEGUNDOS, LOS RESULTADOS CORRESPONDEN A FLUJO DE EFECTIVO. LO ANTERIOR, DEBIDO A LOS CRITERIOS CONTABLES QUE DEBEN ADOPTAR LA FIDUCIARIA Y LA TESOFE. LOS DECIMALES PUEDEN NO COINCIDIR DEBIDO AL REDONDEO.</t>
  </si>
  <si>
    <t>DESTINO: CORRESPONDE AL PAGO DE HONORARIOS FIDUCIARIOS POR $22171.13 ICLUYE EL IVA.
CUMPLIMIENTO DE LA MISIÓN:
AL CUARTO TRIMESTRE DE 2020, Y DESDE SU CONSTITUCIÓN, EL FIDEICOMISO HA ADQUIRIDO UN TOTAL DE 351 VIVIENDAS EN EL PAÍS, DE LAS CUALES SE HAN DONADO 338, SE VENDIERON 12 POR NO CONSIDERARSE DE UTILIDAD PARA EL PROGRAMA Y A LA FECHA SE CUENTA ÚNICAMENTE CON LOS DERECHOS DEL INMUEBLE UBICADO EN SALINA CRUZ, OAXACA. EN 2013 SE DONÓ LA ÚLTIMA PROPIEDAD.</t>
  </si>
  <si>
    <t>APORTACIÓN INICIAL:   MONTO: $1,000,000.00   FECHA: 28/02/2002
OBSERVACIONES: NOTA: POR ACUERDO CTFDE-18-II-4, EL COMITÉ TÉCNICO DEL FDE AUTORIZÓ, ENTRE OTRAS COSAS, QUE LOS RECURSOS QUE NO FUERAN EJERCIDOS AL FINAL DEL EJERCICIO 2019 DEBERÍAN SER REINTEGRADOS AL FDE PARA SU CONCENTRACIÓN EN LA TESOFE, POR LO QUE EL 31/ENE/2020 SE REALIZÓ EL ENTERO DE LOS RECURSOS QUE NO FUERON EJERCIDOS DURANTE EL EJERCICIO 2019 POR LA CANTIDAD DE $27,652,468.04 ASIMISMO, MEDIANTE ACUERDO CTFDE-19-II-3 SE AUTORIZÓ EL PRESUPUESTO PARA EL EJERCICIO 2020 POR UN MONTO DE $60,438,916.76 REGISTRADO EL 11/FEB/2020. CABE SEÑALAR, QUE LAS DISCREPANCIAS ENTRE LOS RESULTADOS DE LOS ESTADOS FINANCIEROS Y LOS REPORTADOS EN EL SISTEMA DE CONTROL Y TRANSPARENCIA DE FIDEICOMISOS DEL PORTAL APLICATIVO DE LA SECRETARÍA DE HACIENDA Y CRÉDITO PÚBLICO, SE EXPLICAN POR LA METODOLOGÍA QUE SE CONSIDERA EN CADA CASO, EN LOS PRIMEROS SE REPORTA INFORMACIÓN DEVENGADA Y EN LOS SEGUNDOS LOS RESULTADOS QUE SE PRESENTAN CORRESPONDEN A FLUJO DE EFECTIVO. LO ANTERIOR, DEBIDO A LOS CRITERIOS CONTABLES QUE DEBEN ADOPTAR LA FIDUCIARIA Y LA TESOFE.</t>
  </si>
  <si>
    <t>DESTINO: CORRESPONDE A LOS RECURSOS CANALIZADOS AL PROCESO DE PAGO A AHORRADORES POR MINISTRACIÓN DE LOS CONVENIOS SUSCRITO CON LOS ESTADOS DE NAYARIT POR $879,410.00 Y OAXACA POR $5,590,593.32; DEVOLUCIÓN DE RECURSOS POR EL CIERRE DE LOS CONVENIOS SUSCRITOS CON LOS ESTADOS DE PUEBLA E HIDALGO POR $3,635,068.37 Y $4,474,666.06; HONORARIOS POR SERVICIOS $12,744,897.00; OTROS GASTOS DE OPERACIÓN Y ADMINISTRACIÓN POR $11,248,529.13, QUE INCLUYE EL PAGO DE UN LAUDO POR $3,764,709.57; HONORARIOS FIDUCIARIOS POR $6,145,935.72. ASÍ MISMO, POR LA ENTREGA PATRIMONIAL DE RECURSOS A LA TESORERIA DE LA FEDERACIÓN POR $1,020,519,680.00 (CLAVE DE REREFENCIA 067000588 Y CADENA DE LA DEPENDENCIA 00285070000000), EN ATENCIÓN AL DECRETO PUBLICADO EN EL DOF EL 6 DE NOVIEMBRE DE 2020 Y A LA INSTRUCCIÓN NÚMERO DE REFERENCIA DE LA UBVA/184/2020 DE FECHA 15 DE DICIEMBRE DE 2020.
CUMPLIMIENTO DE LA MISIÓN:
PARA PROSEGUIR CON SUS FINES, EN EL CUARTO TRIMESTRE DE 2020 EL FIDEICOMISO CONTINUÓ CON EL PROCESO ORDENADO DE ATENCIÓN Y PAGO A AHORRADORES; REFORZÓ SU PAPEL COMO INSTRUMENTO DE APOYO AL REORDENAMIENTO Y CONSOLIDACIÓN DEL SECTOR DE AHORRO Y CRÉDITO POPULAR Y CONTINUARÁ LA COORDINACIÓN CON LA SHCP, CNBV Y BANCO DEL BIENESTAR A FIN DE APOYAR AL SANEAMIENTO DE SOCIEDADES EN OPERACIÓN TIPO II.</t>
  </si>
  <si>
    <t>APORTACIÓN INICIAL:   MONTO: $1,785,000,000.00   FECHA: 19/02/2001
OBSERVACIONES: AL TRIMESTRE QUE SE INFORMA, EL FIDEICOMISO NO RECIBIÓ RECURSOS FEDERALES. NO OBSTANTE SE CONTINÚA CON EL OBJETO PARA EL QUE FUE CREADO. ES CONVENIENTE SEÑALAR QUE LOS INGRESOS QUE SE REPORTAN SON EL RESULTADO DE RENDIMIENTOS FINANCIEROS.</t>
  </si>
  <si>
    <t>DESTINO: AL CUARTO TRIMESTRE DE 2020, LOS EGRESOS INCLUYEN UN IMPORTE TOTAL DE: $9,726,739.64 CONFORMADOS : IMPUESTOS FEDERALES POR $248,857.00, OTROS PAGOS POR $1,192,000.00 Y HONORARIOS PROFESIONALES POR $1,908,718.57. ASÍ MISMO, SE CONTEMPLA UN GASTO EN PAGO DE HONORARIOS Y COMISIONES POR $257,809.99 Y EL ENTERO A LA TESOFE DE $6,377,164.07
CUMPLIMIENTO DE LA MISIÓN:
DURANTE EL PERIODO DE ENERO A DICIEMBRE DE 2020 SE LLEVARON A CABO LAS SIGUIENTES ACTIVIDADES: 4 “CURSO–TALLER EN EVALUACIÓN SOCIOECONÓMICA DE PROYECTOS”, DE 25 HORAS C/U, IMPARTICIÓN DEL DESPI PROMOCIÓN ENERO 2020, ENTRE OTRAS.</t>
  </si>
  <si>
    <t>APORTACIÓN INICIAL:   MONTO: $500,000.00   FECHA: 10/03/1994
OBSERVACIONES: AL CUARTO TRIMESTRE DEL 2020, LOS INGRESOS ASCIENDEN A $972,375.02, SE COMPONEN DE $260,375.02 DE RENDIMIENTOS FINANCIEROS Y $712,000 DE OTRAS APORTACIONES(GARANTÍAS DE PERMANENCIA). REFERENTE A LOS DOCUMENTOS QUE SE ADJUNTAN UNICAMENTE SE ENVÍA EL ESTADO DE POSICIÓN FINANCIERA YA QUE EL FIDEICOMISO SE ENCUENTRA EN CEROS, LO ANTERIOR DERIVADO A QUE SE REALIZÓ LA CONCENTRACIÓN TOTAL DE LOS RECURSOS EN LA TESORERÍA DE LA FEDERACIÓN (TESOFE), EN EL MES DE NOVIMEBRE DEL 2020. ADICIONAL SE PRECISA QUE EL FIDEICOMISO NO HA SIDO EXTINGUIDO EN SU TOTALIDAD, EN VIRTUD DE QUE SE ESTÁ TRABAJANDO CON LAS PARTES INVOLUCRADAS PARA LIQUIDAR LOS CONTRATOS QUE SE TENÍAN CELEBRADOS ANTES DEL DECRETO DEL 2 DE ABRIL DEL 2020.</t>
  </si>
  <si>
    <t>DESTINO: AL CUARTO TRIMESTRE DE 2020, LOS INGRESOS CORRESPONDEN A RENDIMIENTOS FINANCIEROS GENERADOS POR $12,597,469.17 Y A LA RECLASIFICACIÓN DEL RUBRO DE ACREEDORES DIVERSOS AL PATRIMONIO POR $24,190,962.03. LOS EGRESOS DEL MISMO PERIODO CORRESPONDEN A HONORARIOS FIDUCIARIOS, COMISIONES Y GASTOS DE ADMINISTRACIÓN POR $1,206,551.61. ASIMISMO, DE CONFORMIDAD CON EL "DECRETO POR EL QUE SE ORDENA LA EXTINCIÓN O TERMINACIÓN DE LOS FIDEICOMISO PÚBLICOS, MANDATOS PÚBLICOS Y ANÁLOGOS", CON FECHA 15 DE ABRIL DE 2020, SE REINTEGRÓ A LA TESOFE EL SALDO REMANENTE DEL FIDEICOMISO POR $618,508,660.00.
CUMPLIMIENTO DE LA MISIÓN:
UNA VEZ QUE BANOBRAS LLEVE A CABO LAS ACCIONES QUE CORRESPONDAN EN EL JUICIO ORDINARIO CIVIL 189/2017-V PROMOVIDO POR EL INEGI, HASTA SU TOTAL CONCLUSIÓN Y SE FINIQUITEN TODAS LAS OBLIGACIONES DE PAGO CON CARGO AL PATRIMONIO DEL FIDEICOMISO, POSTERIORMENTE, LA UPCP REALIZARÁ LAS ACCIONES QUE CORRESPONDAN PARA LA EXTINCIÓN DEL FIDEM.</t>
  </si>
  <si>
    <t>APORTACIÓN INICIAL:   MONTO: $30,700,000.00   FECHA: 15/05/1991
OBSERVACIONES: BANOBRAS IDENTIFICÓ QUE EL FIDEICOMISO NO REALIZA UNA ACTIVIDAD ECONÓMICA POR LO QUE NO TIENE LOS ELEMENTOS PARA ELABORAR EL ESTADO DE RESULTADOS, EN TÉRMINOS DEL BOLETÍN B-3 "ESTADO DE RESULTADO INTEGRAL" DE LAS NORMAS DE INFORMACIÓN FINANCIERA. LOS INTERESES FORMAN PARTE DE LAS APORTACIONES AL PATRIMONIO Y LOS HONORARIOS DE LAS APLICACIONES PATRIMONIALES, PARA EFECTOS CONTABLES SE RECONOCEN COMO AUMENTO O DISMINUCIÓN EN EL PATRIMONIO COMO SE PRESENTAN EN EL ESTADO DE SITUACIÓN FINANCIERA</t>
  </si>
  <si>
    <t>DESTINO: ENTREGA DE LAS APORTACIONES DEL FONDO DE AHORRO A LOS SERVIDORES PÚBLICOS DE LOS TRES PODERES DE LA UNIÓN, POR CONCEPTO DE LA LIQUIDACIÓN ANUAL NETA AL TÉRMINO DEL CICLO DEL FONDO DE AHORRO.
CUMPLIMIENTO DE LA MISIÓN:
SE ALCANZÓ LA META DEL FONDO DE AHORRO CAPITALIZABLE DE LOS TRABAJADORES AL SERVICIO DEL ESTADO (FONAC), YA QUE DE 308,846 SERVIDORES PÚBLICOS QUE INICIARON Y TERMINARON EL TRIGÉSIMO PRIMER CICLO DEL FONAC, AL MISMO NÚMERO DE SERVIDORES PÚBLICOS LE FUE ENTREGADO EL PAGO DE SUS AHORROS, TODA VEZ QUE LAS 98 DEPENDENCIAS Y ENTIDADES AFILIADAS REALIZARON DURANTE LOS MESES DE JULIO Y AGOSTO DE 2020, EL TRÁMITE Y PAGO CORRESPONDIENTE A SU LIQUIDACIÓN</t>
  </si>
  <si>
    <t>APORTACIÓN INICIAL:   MONTO: $150,000,000.00   FECHA: 12/01/1990
OBSERVACIONES: 1. SE REPORTA EL TOTAL DE RENDIMIENTOS GENERADOS POR EL FIDEICOMISO AL CUARTO TRIMESTRE DE 2020. 2. EL IMPORTE DE LOS RENDIMIENTOS QUE SE REPORTAN, SON BRUTOS. 3. EN LOS APARTADOS DE INGRESOS Y EGRESOS, NO SE CONSIDERAN LOS MOVIMIENTOS OPERATIVOS ENTRE SUBCONTRATOS, A FIN DE REFLEJAR IMPORTES REALES POR DICHOS CONCEPTOS. 4. EN EL MES DE AGOSTO DE 2020 SE REALIZÓ LA LIQUIDACIÓN ANUAL DEL TRIGÉSIMO PRIMER CICLO DEL FONAC, LIQUIDANDO A 308,846 TRABAJADORES. 5. LA DISPONIBILIDAD PRESENTADA CONSIDERA CIFRAS ACORDE A LOS ESTADOS FINANCIEROS.</t>
  </si>
  <si>
    <t>DESTINO: EN EL PERIODO REPORTADO SE AUTORIZARON $13,764.3 MILLONES DE PESOS (MDP), DE LOS CUALES $9,483.7 MDP SE DESTINARON PARA OBRAS Y ACCIONES DE RECONSTRUCCIÓN DE LA INFRAESTRUCTURA PÚBLICA EN LOS SECTORES CARRETERO, EDUCATIVO, DEPORTIVO, FORESTAL Y DE VIVEROS, HIDRÁULICO, MILITAR, MONUMENTOS ARQUEOLÓGICOS, ARTÍSTICOS E HISTÓRICOS, NAVAL, PESQUERO Y ACUÍCOLA, RESIDUOS SÓLIDOS, SALUD, TURÍSTICO, URBANO, VIVIENDA Y ZONAS COSTERAS, AFECTADOS POR FENÓMENOS NATURALES PERTURBADORES OCURRIDOS EN 2015, 2016, 2017, 2018, 2019 Y 2020. ASÍ COMO 1,603.4 MDP PARA LA ATENCIÓN DE EMERGENCIAS (REVOLVENTE); 0.3 MDP PARA CONTRATACIÓN DE SERVICIOS; 1,570.9 MDP PARA EL BONO CATASTRÓFICO FONDEN 2020-2024;1,096.8 MDP PARA LA RENOVACIÓN DEL SEGURO FONDEN 2020-2021 Y 9.2 MDP PARA LA IMPLEMENTACIÓN DE LA EGIR PARA EL ESTADO DE ZACATECAS.
CUMPLIMIENTO DE LA MISIÓN:
LOS RECURSOS SE DESTINARON PARA LA RECONSTRUCCIÓN DE INFRAESTRUCTURA PÚBLICA, PARA LA ATENCIÓN DE SITUACIONES DE EMERGENCIA Y PARA LA RENOVACIÓN DEL SEGURO CATASTRÓFICO Y SEGURO FONDEN.</t>
  </si>
  <si>
    <t>APORTACIÓN INICIAL:   MONTO: $2,031,169,428.84   FECHA: 30/06/1999
OBSERVACIONES: EN 2020 LAS PARTIDAS CORRESPONDIENTES A DEUDORES DIVERSOS Y ACREEDORES DIVERSOS (NO IDENTIFICADOS) SE INCLUYEN EN EL FLUJO DE EFECTIVO, CUYO SALDO ES COINCIDENTE CON LA SUMA DE LOS RUBROS DE BANCOS E INVERSIONES, PARTIDAS QUE SE ELIMINAN EN EL RESUMEN PARA EFECTOS DE DETERMINACIÓN DE LA DISPONIBILIDAD DEL FIDEICOMISO.</t>
  </si>
  <si>
    <t>DESTINO: AL CUARTO TRIM. 2020 SE EROGARON 3,970.7 MILLONES DE PESOS (MDP), POR CONCEPTO DE ENTEROS A LA TESOFE, DE LOS CUALES 3,860.0 MDP CORRESPONDEN A LA CONCENTRACIÓN DE RECURSOS REMANENTES CONFORME A LO ESTABLECIDO EN EL DÉCIMO TERCERO TRANSITORIO DE LA LIF 2020; 106.4 MDP POR ENTEROS REALIZADOS POR CONCEPTO DE REND. FIN, 0.2 MDP POR EL DESCTO. DE PARTICIPACIONES A SIN. Y TLAX EN DIC (8 DE 8 PARCIALIDADES); Y POR EL PAGO DE HON. FID. 4.1 MDP.
CUMPLIMIENTO DE LA MISIÓN:
AL CUARTO TRIM. 2020, SE GENERARON RENDIMIENTOS FINANCIEROS POR 82.8 MDP. DE CONFORMIDAD CON LO ESTABLECIDO EN LA NORMATIVIDAD APLICABLE AL FIES, NO SE REALIZARON APORTACIONES AL PATRIMONIO DEL FIDEICOMISO</t>
  </si>
  <si>
    <t>APORTACIÓN INICIAL:   MONTO: $1,000,000.00   FECHA: 23/04/2003
OBSERVACIONES: EL SALDO DE LA CUENTA DE ACREEDORES DIVERSOS EN EL ESTADO DE POSICIÓN FINANCIERA, REPRESENTA LA RESERVA PARA EL PAGO HONORARIOS</t>
  </si>
  <si>
    <t>DESTINO: AL CUARTO TRIM. DE 2020 SE REALIZARON EROGACIONES POR 35,356.2 MDP, DE LOS CUALES 35,354.9 MDP POR CONCEPTO DE COMPENSACIONES PROV. AL 2O. TRIM 2013 Y 3O. 4O. TRIM 2019 A MUN; MONTO ANUAL DEF. DE 2019 A ENT. FED Y MUN; AL 1ER., 2O. TRIM Y MES JUL A ENT FED; AL 2O. TRIM; JUL A DIC. Y DIF. DERIVADAS DEL 4TO. TRIM. DE 2020 A MUN Y 1.3 MDP POR EL PAGO DE HON. FID. LA RESERVA FUE DE 30,457.3 MDP.
CUMPLIMIENTO DE LA MISIÓN:
AL CUARTO TRIM. DE 2020, EN CUMPLIMIENTO AL ART. 87 DE LA LFPRH, SE APORTARON 2,641.9 MDP POR CONCEPTO DE TRANSF. DEL FONDO MEXICANO DEL PETRÓLEO (FMP); SE GENERARON RENDIMIENTOS FINANCIEROS POR 2,878.7 MDP.</t>
  </si>
  <si>
    <t>APORTACIÓN INICIAL:   MONTO: $250,000.00   FECHA: 05/05/2006
OBSERVACIONES: LOS REND FIN GENERADOS EN LAS SUBCTAS DE LA RESERVA EN DICIEMBRE, SE ENCUENTRAN PENDIENTES DE RECLASIFICAR A LAS SUBCTAS CORRESPONDIENTES; LO ANTERIOR, DE CONFORMIDAD CON LAS DISP JUR QUE REGULAN LOS RECURSOS DEL FEIEF. DURANTE EL CUARTO TRIM. DE 2020 LOS RECURSOS DEL FMP. SE INVIRTIERON EN LA SUBCUENTA CORRESPONDIENTE. LOS ACTIVOS COMPRENDEN CAJA, BANCOS, INVERSIONES EN VALORES</t>
  </si>
  <si>
    <t>DESTINO: DURANTE EL PRESENTE EJERCICIO, EL FIDEICOMISO 2211 “PARA LA IMPLEMENTACIÓN DEL SISTEMA DE JUSTICIA PENAL EN LAS ENTIDADES FEDERATIVAS” HA REALIZADO APLICACIONES PATRIMONIALES POR $1,275,450,507.64, MONTO QUE CORRESPONDE A DEVOLUCIÓN DE REMANENTES Y TRASPASO DE REINTEGROS DE RENDIMIENTOS A LA TESOFE, DEVOLUCIÓN Y REMANENTES DE RECURSOS DE FIDEICOMISOS ESTATALES Y AL PAGO DE HONORARIOS AL FIDUCIARIO Y AUDITORÍA EXTERNA.
CUMPLIMIENTO DE LA MISIÓN:
EL FISIPEF SE CONSTITUYÓ EL 11 DE JULIO DE 2014. EL COMITÉ TÉCNICO DEL FIDEICOMISO HA DADO SEGUIMIENTO A LOS PROYECTOS PREVIAMENTE AUTORIZADOS.</t>
  </si>
  <si>
    <t>APORTACIÓN INICIAL:   MONTO: $5,000,000,000.00   FECHA: 16/07/2014
OBSERVACIONES: LA CANTIDAD DE $346,902.31 DEL ESTADO DE POSICIÓN FINANCIERA, CORRESPONDE A LOS INTERESES DEVENGADOS DEL MES DE DICIEMBRE DE 2020, QUE SE RECIBEN DE LA TESOFE EL PRIMER DÍA HÁBIL DEL MES DE ENERO DE 2021.</t>
  </si>
  <si>
    <t>DESTINO: PAGO DE 109 PROYECTOS AUTORIZADOS POR EL COMITÉ TÉCNICO DEL FIDEICOMISO, POR UN MONTO TOTAL DE $2,093,160,230.31 PESOS; INCLUYE 21 PROYECTOS A CHIAPAS POR $338,107,019.31; 11 PROYECTOS A GUANAJUATO POR $183,246,086.06 ; 27 PROYECTOS A GUERRERO POR $547,215,543.66; 9 PROYECTOS A HIDALGO POR $171,145,205.73; 12 PROYECTOS A MICHOACÁN POR $290,377,382.81; 12 PROYECTOS A OAXACA POR $268,303,776.36; 12 PROYECTOS A SAN LUIS POTOSÍ POR $184,783,840.68; 3 PROYECTOS A VERACRUZ POR $56,050,000; 2 PROYECTOS A ZACATECAS POR $53,931,375.70. EL MONTO DE EGRESOS CONSIDERA $2,093,160,230.31 PESOS DE EGRESOS Y $384,969.78 PESOS DE PAGO DE HONORARIOS Y AUDITORÍAS.
CUMPLIMIENTO DE LA MISIÓN:
LA APORTACIÓN DEL RECURSO ASIGNADO EN EL PRESUPUESTO DE EGRESOS DE LA FEDERACIÓN 2020 SE REALIZÓ EL 23 DE MARZO DE 2020. EN EL EJERCICIO 2020, EL COMITÉ TÉCNICO APROBÓ 109 PROYECTOS POR $2,093,160,230.31 PESOS QUE SON PRIORITARIOS POR LAS ENTIDADES CON MENOR ÍNDICE DE DESARROLLO HUMANO (IDH) Y QUE INCIDEN EN LAS VERTIENES DE DICHO INDICADOR (SALUD, EDUCACIÓN E INGRESO).</t>
  </si>
  <si>
    <t>APORTACIÓN INICIAL:   MONTO: $2,290,128,206.16   FECHA: 21/04/2017
OBSERVACIONES: DATOS ACUMULADOS DE ENERO A DICIEMBRE DE 2020. SE REALIZÓ UNA MODIFICACIÓN AL CONTRATO EN ATENCIÓN A LAS DISPOSICIONES DE LA LEY DE INGRESOS DE LA FEDERACIÓN 2020, QUEDANDO FORMALIZADO EL 30 DE JUNIO DE 2020.</t>
  </si>
  <si>
    <t>CON CARGO A SU PATRIMONIO Y PREVIA AUTORIZACIÓN DEL COMITÉ TÉCNICO, EL FIDUCIARIO ENTREGUE RECURSOS A LAS ENTIDADES PARA DESTINARSE A: A) PROGRAMAS Y PROYECTOS DE INFRAESTRUCTURA PÚBLICA Y SU EQUIPAMIENTO EN MATERIA DE SERVICIOS BÁSICOS, INFRAESTRUCTURA VIAL, MOVILIDAD URBANA, ESPACIOS PÚBLICOS, ENTRE OTROS RUBROS PRIORITARIOS DE INTERÉS METROPOLITANO, PARA CONTRIBUIR AL ORDENAMIENTO TERRITORIAL; B) ELABORACIÓN DE EVALUACIONES COSTO Y BENEFICIO O ESTUDIOS DE PREINVERSIÓN, PARA DETERMINAR LA CONVENIENCIA DE LLEVAR A CABO UN PROGRAMA O PROYECTO DE INFRAESTRUCTURA EN EL ÁMBITO REGIONAL Y URBANO; C) ELABORACIÓN DE PROGRAMAS DE ORDENAMIENTO METROPOLITANO, PLANES DE DESARROLLO METROPOLITANO Y OTROS INSTRUMENTOS DE PLANEACIÓN ESTABLECIDOS EN LA LGAHOTDU, Y D) APOYO POR ÚNICA OCASIÓN, PARA LA CREACIÓN Y EQUIPAMIENTO DE INSTITUTOS DE PLANEACIÓN METROPOLITANA U ORGANISMOS EQUIVALENTES, EL CUAL NO PODRÁ INCLUIR GASTOS DE OPERACIÓN. EN TÉRMINOS DEL PEF 2020, DE LOS LINEAMIENTOS Y DE LAS REGLAS.</t>
  </si>
  <si>
    <t>DESTINO: FIDEICOMISO POR UN MONTO TOTAL DE $ 4,225,699,417.92 INCLUYÓ EL PAGO DE 2 PROYECTOS DE BAJA CALIFORNIA SUR POR $39,056,069.43; 4 PROYECTOS DE CHIAPAS POR $75,192,277.63; 3 PROYECTOS DE CHIHUAHUA POR $47,155,000.00; 4 PROYECTOS DE COAHUILA POR $123,000,000.00; 7 PROYECTOS DE COLIMA POR $147,356,585.24; 4 PROYECTOS DE DURANGO POR $79,000,000.00; 19 PROYECTOS DE GUANAJUATO POR $240,907,758.02; 4 PROYECTOS DE GUERRERO POR 112,500,000.00; 4 PROYECTOS DE HIDALGO POR $69,260,867.57; 1 PROYECTO DE MÉXICO POR 136,243,333,33; 2 PROYECTOS DE MICHOACÁN POR $825,299,292.21; 3 PROYECTOS DE MORELOS POR $14,999,663.80; 1 PROYECTO DE NAYARIT POR 48,367,154.00; 4 PROYECTOS DE NUEVO LEÓN POR $378,797,609.67; 5 PROYECTOS DE OAXACA POR $166,668,847.47; 15 PROYECTOS DE QUINTANA ROO POR $640,346,824.17; 1 PROYECTO DE SINALOA POR $157,185,893.20; 2 PROYECTOS DE SONORA POR $273,322,964.46; 3 PROYECTOS DE TAMAULIPAS POR $9,400,000.00; 8 PROYECTOS DE YUCATÁN POR $574,352,199.10; 4 PROYECTOS DE ZACATECAS POR $66,953,066.57. ADICIONALMENTE INCLUYÓ $ 334,012.05 POR PAGO DE HONORARIOS FIDUCIARIOS Y AUDITORÍA EXTERNA.
CUMPLIMIENTO DE LA MISIÓN:
SE OTORGARON RECURSOS PARA EL DESARROLLO DE 67 OBRAS DE INFRAESTRUCTURA, 16 ESTUDIOS Y 17 INSTRUMENTOS DE PLANEACIÓN QUE BENEFICIAN A 38 ZONAS METROPOLITANAS QUE PERTENECEN A 21 ENTIDADES.</t>
  </si>
  <si>
    <t>APORTACIÓN INICIAL:   MONTO: $3,232,740,123.45   FECHA: 26/03/2018
OBSERVACIONES: DATOS ACUMULADOS DE MARZO 2018 A DICIEMBRE DE 2020. LAS REGLAS DE OPERACIÓN SE APROBARON EN LA SEGUNDA SESIÓN EXTRAORDINARIA DEL 29 DE ENERO DE 2020. LOS LINEAMIENTOS Y REGLAS DE OPERACIÓN 2020 SE PUBLICARON EN EL DIARIO OFICIAL DE LA FEDERACIÓN EL 31 DE ENERO DE 2020. EL CONVENIO MODIFICATORIO DEL CONTRATO DEL FIDEICOMISO SE FORMALIZÓ EL 15 DE ABRIL. EL FIDEICOMISO SE ENCUENTRA INCLUIDO EN EL DECRETO DEL 6 DE NOVIEMBRE DE 2020 EN EL QUE SE MANDATA QUE EL FIDEICOMISO REINTEGRE SUS RECURSOS A LA TESOFE Y LA UR REALICE LAS ACCIONES NECESARIAS PARA SU EXTINCIÓN A MÁS TARDAR EN EL PRIMER SEMESTRE DE 2021.</t>
  </si>
  <si>
    <t>DESTINO: LOS GASTOS ACUMULADOS DEL 1 DE ENERO AL 31 DE DICIEMBRE DE 2020 CORRESPONDEN AL PAGO DE HONORARIOS POR $923,080.31 ($825,172.88 POR CONCEPTO DE PAGO DE HONORARIOS Y $132,027.67 DE IMPUESTOS Y DERECHOS POR HONORARIOS Y MENOS $34,120.24 CORRESPONDIENTE A PROVISIONES PARA GASTOS Y OTRAS OBLIGACIONES) Y AL PRIMER PAGO REALIZADO POR PARTE DEL FIDUCIARIO DEL FIDEFAF, POR $1,952,280.00, A LA EMPRESA SERVICIOS PROFESIONALES PARA EL DESARROLLO ECONÓMICO A.C. PARA LA REALIZACIÓN DE LAS EVALUACIONES AL FONDO DE APORTACIONES PARA EL FORTALECIMIENTO DE LAS ENTIDADES FEDERATIVAS (FAFEF) Y EL FNDO DE APORTACIONES PARA EL FORTALECIMIENTO DE LOS MUNICIPIOS Y LAS DEMARCACIONES TERRITORIALES DEL DISTRITO FEDERAL (FORTAMUN), APROBADAS POR EL COMITÉ TÉCNICO DEL FIDEFAF EN LA SEGUNDA SESIÓN ORDINARIA DEL 2019.
CUMPLIMIENTO DE LA MISIÓN:
EN LOS CUATRO TRIMESTRES DEL 2020 SE LLEVARON A CABO LAS SIGUIENTES SESIONES DEL COMITÉ TÉCNICO DEL FIDEFAF: EL 12 DE MARZO LA PRIMERA SESIÓN ORDINARIA, EL 04 DE JUNIO LA PRIMERA SESIÓN EXTRAORDINARIA, EL 16 DE JULIO LA SEGUNDA SESIÓN EXTRAORDINARIA, EL 22 DE OCTUBRE LA TERCERA SESIÓN EXTRAORDINARIA, EL 24 DE NOVIEMBRE LA SEGUNDA SESIÓN EXTRAORDINARIA Y EL 18 DE DICIEMBRE DE 2020 LA TERCERA SESIÓN EXTRAORDINARIA.</t>
  </si>
  <si>
    <t>DESTINO: LOS RECURSOS FUERON REINTEGRADOS A LA TESOFE CONFORME AL OFICIO DIR.JUR,FID. (ADM.) 1314/2020 DE BANEJERCITO DE FECHA 29 DE JULIO DE 2020. SE ANEXAN FORMATOS DEL PEC. POR LO QUE YA NO FUERON GENERADOS LOS ESTADOS DE CUENTA.
CUMPLIMIENTO DE LA MISIÓN:
PARA DAR CUMPLIMIENTO AL DECRETO POR EL QUE SE ORDENA LA EXTINCIÓN O TERMINACIÓN DE LOS FIDEICOMISOS PUBLICOS, MANDATOS PUBLICOS Y ANALOGOS PUBLICADO EN EL DOF EL 02 DE ABRIL DE 2020.</t>
  </si>
  <si>
    <t>DESTINO: PAGO DEL SALDO DISPONIBLE DE LAS CUENTAS INDIVIDUALES DE LOS TRABAJADORES DE CONFIANZA QUE DEJARON DE PRESTAR SUS SERVICIOS EN LA COMISION NACIONAL BANCARIA Y DE VALORES.
CUMPLIMIENTO DE LA MISIÓN:
DEL 1° DE ENERO AL 31 DE DICIEMBRE DE 2020 Y DE CONFORMIDAD CON EL PROCEDIMIENTO DE PAGO ESTABLECIDO, SE ENTREGARON LOS SALDOS DE SUS CUENTAS INDIVIDUALES A 37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</si>
  <si>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DICIEMBRE DE 2019 POR 1,237,935,820.09, MÁS MOVIMIENTOS DEL PERIODO DEL 1° DE ENERO AL 31 DE DICIEMBRE DE 2020 POR LOS SIGUIENTES CONCEPTOS: RENDIMIENTOS FINANCIEROS POR $69,180,446.82 Y EGRESOS POR $14,224,543.58 ESTE ULTIMO IMPORTE INCLUYE: $11,819,676.55 POR PAGO A LOS EMPLEADOS DE SUS CUENTAS INDIVIDUALES, HONORARIOS POR $2,073,228.43 IMPUESTOS DIVERSOS POR $331,638.60 Y PROVISIONES DE PASIVO POR $325,148.00</t>
  </si>
  <si>
    <t>DESTINO: NO SE REPORTAN EGRESOS POR EL CONCEPTO DE ASISTENCIA Y DEFENSA LEGAL, POR LO QUE SOLO SE REFLEJA LOS PAGOS DE HONORARIOS FIDUCIARIOS.
CUMPLIMIENTO DE LA MISIÓN:
POR EL PERIODO DEL 1° DE ENERO AL 31 DE DICIEMBRE DE 2020, NO SE HAN EJERCIDO RECURSOS PARA BRINDAR ASISTENCIA Y DEFENSA LEGAL A LAS PERSONAS OBJETO DEL FIDEICOMISO.</t>
  </si>
  <si>
    <t>APORTACIÓN INICIAL:   MONTO: $20,000,000.00   FECHA: 20/12/2005
OBSERVACIONES: LA DISPONIBILIDAD REPORTADA SE ENCUENTRA INTEGRADA POR LA DISPONIBILIDAD AL 31 DE DICIEMBRE DE 2019 POR $49,029,775.77 MÁS MOVIMIENTOS DEL PERIODO DEL 1° DE ENERO AL 31 DE DICIEMBRE DE 2020 POR LOS SIGUIENTES CONCEPTOS: RENDIMIENTOS FINANCIEROS POR $2,782,375.95 MENOS EGRESOS POR $716,925.04, ESTE ULTIMO IMPORTE INCLUYE HONORARIOS POR $618,106.00, E IMPUESTOS DIVERSOS POR $98,819.04.PROVISIONES DE PASIVO POR $18,106.00</t>
  </si>
  <si>
    <t>DESTINO: PAGO EN FAVOR DE LOS TRABAJADORES DE BASE QUE DEJARON DE PRESTAR SUS SERVICIOS EN LA COMISION NACIONAL BANCARIA Y DE VALORES, ASI COMO LOS HONORARIOS FIDUCIARIOS.
CUMPLIMIENTO DE LA MISIÓN:
DEL PERIODO DEL 1° DE ENERO AL 31 DE DICIEMBRE DE 2020, Y DE CONFORMIDAD CON EL PROCEDIMIENTO DE PAGO ESTABLECIDO SE HAN ENTREGADO 14 PAGOS A EMPLEADOS DE BASE QUE CAUSARON BAJA Y QUE ACUMULARON UNA ANTIGÜEDAD MINIMA DE 15 AÑOS DE SERVICIO ININTERRUMPIDOS EN LA CNBV.</t>
  </si>
  <si>
    <t>APORTACIÓN INICIAL:   MONTO: $49,282,069.66   FECHA: 28/09/2006
OBSERVACIONES: LA DISPONIBILIDAD REPORTADA SE ENCUENTRA INTEGRADA POR LA DISPONIBILIDAD AL 31 DE DICIEMBRE DE 2019 POR $67,182,559.42 MAS MOVIMIENTOS DEL PERIODO DEL 1° DE ENERO AL 31 DE DICIEMBRE DE 2020 POR CONCEPTO DE RENDIMIENTOS FINANCIEROS POR $3,290,028.91, MENOS GRATIFICACIONES POR ANTIGÜEDAD POR $3,566,548.51, MENOS EGRESOS POR $152,020.93, ESTE ULTIMO IMPORTE INCLUYE HONORARIOS FIDUCIARIOS POR $130,946.00,IMPUESTOS Y DERECHOS POR $20,951.36 Y OTROS GASTOS POR 123.57. PASIVO $31,266.64</t>
  </si>
  <si>
    <t>DESTINO: LOS RECURSOS EROGADOS CORRESPONDEN A LAS COMISIONES PAGADAS, A LOS HONORARIOS FIDUCIARIOS Y DEMÀS GASTOS DE ADMINISTRACION. EL REMANTE FUE REINTEGRADO A LA TESOFE, EN VIRTUD DEL “DECRETO POR EL QUE SE ORDENA LA EXTINCIÓN O TERMINACIÓN DE LOS FIDEICOMISOS PÚBLICOS, MANDATOS PÚBLICOS Y ANÁLOGOS”
CUMPLIMIENTO DE LA MISIÓN:
LA META Y CUMPLIMIENTO DEL FIN DEL FIDEICOMISO FUE LA CONTRATACION DE LA POLIZA DE RESPONSABILIDAD, TODA VEZ QUE EL FIDEICOMISO TIENE POR OBJETO EL PROPORCIONAR ASISTENCIA Y PATROCINIO LEGAL A LOS MIEMBROS DE LA JUNTA DE GOBIERNO, DEL COMITÉ CONSULTIVO Y DE VIGILANCIA Y SERVIDORES PÚBLICOS DE LA CONSAR, CUANDO SEAN PRESENTADAS EN SU CONTRA DEMANDAS, DENUNCIAS, QUEJAS, QUERELLAS.DERIVADO DE LA INSTRUCCION DE EXTINCION, SE CANCELO LA POLIZA.</t>
  </si>
  <si>
    <t>APORTACIÓN INICIAL:   MONTO: $10,000,000.00   FECHA: 04/11/2004
OBSERVACIONES: EL FIDEICOMISO SE ENCUETRA EN PROCESO DE EXTINCION. SE HAN REINTEGRADO LOS RECURSOS A LA TESOFE, QUEDANDO PENDIENTE LA ELABORACION DEL CONVENIO DE EXTINCION, POR LO QUE UNA VEZ QUE SE CUENTE CON EL CONVENIO SE REGISTRARA LA BAJA EN SISTEMA.</t>
  </si>
  <si>
    <t>DESTINO: SE EJERCIERON RECURSOS EN: SERVICIO DE SEGURIDAD PARA LAS INSTALACIONES ADUANERAS 2019-2021; SERVICIO DE RECOLECCIÓN, TRASLADO Y DESTINO FINAL DE BIENES DE COMERCIO EXTERIOR, ASÍ COMO ALMACENAMIENTO PARA BIENES ESPECIALES; ASÍ COMO APORTACIÓN A INFOTEC CENTRO DE INVESTIGACIÓN E INNOVACIÓN EN TECNOLOGÍAS DE LA INFORMACIÓN Y COMUNICACIÓN, DERIVADO DE LA ALIANZA PARA EL PLAN ESTRATÉGICO PARA LA SOBERANÍA INFORMÁTICA DE LA OPERACIÓN ADUANERA; ENTRE OTROS. LA DIFERENCIA DE MENOS, QUE EXISTE ENTRE EL GASTO REFLEJADO EN EL FLUJO DE EFECTIVO Y EL DEL ESTADO DE RESULTADOS SE DERIVA DE LOS MOVIMIENTOS DE CARGO Y ABONO CORRESPONDIENTE AL EJERCICIO 2020 DE LAS CUENTAS DE BALANCE; PROVISIONES DE PASIVO POR -$72,558,426.00, FLUCTUACIÓN CAMBIARIA DE -$13.72 Y LA DISMINUCIÓN DE PATRIMONIO POR LA ENTREGA PARCIAL DE RECURSOS POR $854,997,897.00 EN ATENCIÓN AL DECRETO PUBLICADO EN EL DOF DEL 06 DE NOVIEMBRE 2020 REFERENTE A LA EXTINCIÓN DE FIDEICOMISOS. EL FIDEICOMISO PRESENTA COMPROMISOS POR PAGAR POR $468,765,246.52 Y POR CONTRATAR POR $350,110,895.63.
CUMPLIMIENTO DE LA MISIÓN:
RECIBIR Y ADMINISTRAR LOS RECURSOS QUE INTEGRAN EL PATRIMONIO DEL FIDEICOMISO BAJO SU MÁS ESTRICTA RESPONSABILIDAD DE CONFORMIDAD CON LAS DISPOSICIONES JURÍDICAS. ASIMISMO, INVERTIR EN TÉRMINOS DE LAS DISPOSICIONES APLICABLES LOS RECURSOS DEL PATRIMONIO DEL FIDEICOMISO. PROYECTOS NUEVOS Y DE CONTINUIDAD; APORTACIÓN INFOTEC CENTRO DE INVESTIGACIÓN E INNOVACIÓN EN TECNOLOGÍAS DE LA INFORMACIÓN Y COMUNICACIÓN; FORTALECIMIENTO INTEGRAL DE LA UNIDAD CANINA 2; CONTINUAR CON LA APLICACIÓN DE RECURSOS.</t>
  </si>
  <si>
    <t>APORTACIÓN INICIAL:   MONTO: $1,000.00   FECHA: 29/01/2003
OBSERVACIONES: LAS APORTACIONES QUE SE DEPOSITAN A LA FIDUCIARIA, CORRESPONDEN A LOS EGRESOS PRESUPUESTALES DEL SAT, AUTORIZADOS POR S.H.C.P. DE LOS APROVECHAMIENTO DE LOS ARTÍCULOS 16-A Y 16-B DE LA LEY ADUANERA.CONFORME AL OFICIO 300-01-00-00-00-2014-1982, SU CREACIÓN ES POR LEY CON DESTINO ESPECÍFICO DE LOS RECURSOS, LOS CUALES ESTÁN TOTALMENTE COMPROMETIDOS. CABE SEÑALAR, QUE DE CONFORMIDAD AL DECRETO DEL 06 DE NOVIEMBRE DE 2020 EN EL QUE SE DEROGAN Y REFORMAN DIVERSAS LEYES, ENTRE ELLAS LA LEY ADUANERA, INICIA PROCESO DE EXTINCIÓN DEL FIDEMICA, POR LO QUE QUEDA SIN EFECTO EL OFICIO 300 00 00 00 00 2020-171 EN EL QUE SE MENCIONA LA EXCLUSIÓN DE SU APLICACIÓN. CON FECHA 16 DE DICIEMBRE DE 2020 SE EFECTUÓ EL REINTEGRO PARCIAL DEL PATRIMONIO DEL FIDEICOMISO, DE CONFORMIDAD OFICIO NÚMERO 307-A.-3111. AUDITORÍAS: ÓRGANO INTERNO DE CONTROL EN EL SAT, NÚMERO 40/2020 PROYECTOS FACLA Y FIDEMICA; NÚMERO UAG-AFC-001-2020 DENOMINADA “GESTIÓN FINANCIERA” DE LA UNIDAD DE AUDITORÍA GUBERNAMENTAL DE LA SECRETARÍA DE LA FUNCIÓN PÚBLICA. EN REVISIONES DE LOS ÓRGANOS DE VIGILANCIA, ESTOS HAN REQUERIDO INFORMACIÓN PARCIAL POR CONTRATO O PROYECTO, POR LO QUE SE REPORTA LA ÚLTIMA REVISIÓN INTEGRAL.</t>
  </si>
  <si>
    <t>DESTINO: SE HAN EROGADO RECURSOS EN LOS SIGUIENTES PROYECTOS: PROYECTO DE INTEGRACIÓN TECNOLÓGICA ADUANERA (PITA); SERVICIO PARA DICTAMEN DE IMÁGENES DE REVISIÓN NO INTRUSIVA (SDI); SERVICIO DE SUSCRIPCIÓN Y SOPORTE DE LICENCIAMIENTO IBM 5 (IBM 5); SERVICIO DE ALMACENAMIENTO Y RESPALDO INFORMÁTICO (SARI); SERVICIOS ADMINISTRADOS DE CÓMPUTO EN LA NUBE 5 (SADCON 5); MANTENIMIENTO, ACTUALIZACIÓN Y SOPORTE DE LICENCIAMIENTO MICROSOFT 3; FASE I, ETAPA 2: ARRENDAMIENTO DE UNIDADES MÓVILES DE REVISIÓN NO INTRUSIVA; SERVICIO DE ARRENDAMIENTO VEHICULAR 2014-2019; SERVICIOS DE NUBE HÍBRIDA ADMINISTRADA (SENHA); SERVICIO DE LICENCIAMIENTO CORPORATIVO ORACLE 4 (ULA 4); ENTRE OTROS. LA DIFERENCIA ENTRE EL ESTADO DE RESULTADOS Y FLUJO DE EFECTIVO, CORRESPONDE A LOS MOVIMIENTOS DE CARGO Y ABONO DE LAS CUENTAS DE BALANCE: ANTICIPOS -$233,438.25; PROVISIONES DE PASIVOS POR -$31,209,448.04, ASÍ COMO LA FLUCTUACIÓN CAMBIARIA DE -$3,546,025.33 AL CIERRE DEL PERIODO, EL FIDEICOMISO PRESENTA COMPROMISOS POR PAGAR POR $18,196,817,518.16 Y POR CONTRATAR POR $12,706,823,844.62.
CUMPLIMIENTO DE LA MISIÓN:
INVERTIR LOS RECURSOS DEL PATRIMONIO DEL FIDEICOMISO EN INSTRUMENTOS DE DEUDA, GUBERNAMENTALES O BANCARIOS, ACOTANDO LA INVERSIÓN A INSTRUMENTOS DE BAJO RIESGO Y BUSCANDO LA LIQUIDEZ QUE REQUIERA EL FIDEICOMISO PROYECTOS: NUEVOS Y DE CONTINUIDAD: SERVICIO DE ALMACENAMIENTO Y RESPALDO INFORMÁTICO 2 (SARI 2); SERVICIOS ADMINISTRADOS DE COMUNICACIONES 3 (SAC 3); SERVICIO DE CONSOLIDACIÓN TECNOLÓGICA ORACLE 1 (SCTO 1) ENTRE OTROS; CONTINUAR LA APLICACIÓN DE RECURSOS DE DIVERSOS PROYECTOS.</t>
  </si>
  <si>
    <t>APORTACIÓN INICIAL:   MONTO: $1,000.00   FECHA: 22/06/2004
OBSERVACIONES: PARA LA CONSTITUCIÓN DEL FIDEICOMISO SE APORTARON ÚNICAMENTE $1,000.00 PESOS CON CARGO A LA PARTIDA 7801 APORTACIONES A FIDEICOMISOS PÚBLICOS. LAS APORTACIONES QUE SE TRANSFIEREN AL FIDEICOMISO SON APORTADAS MENSUALMENTE POR LA TESOFE. CONFORME AL OFICIO 300-01-00-00-00-2014-1982, LA NATURALEZA DE LOS RECURSOS QUE INTEGRAN EL PATRIMONIO FIDEICOMITIDO ES PRIVADO. AUNADO AL OFICIO 300 00 00 00 00 2020-171 EN EL QUE SE MENCIONA LA EXCLUSIÓN DE SU APLICACIÓN DEL DECRETO POR EL QUE SE ORDENA LA EXTINCIÓN O TERMINACIÓN DE LOS FIDEICOMISOS PÚBLICOS, MANDATOS PÚBLICOS Y ANÁLOGOS PUBLICADO EN EL D.O.F. EL 02 DE ABRIL 2020. CABE SEÑALAR LAS AUDITORÍAS: ÓRGANO INTERNO DE CONTROL EN EL SAT, AUDITORÍA NÚMERO 40/2020 PROYECTOS FACLA Y FIDEMICA PARA LAS ADUANAS”; Y EN REVISIONES DE LOS ÓRGANOS DE VIGILANCIA, HAN REQUERIDO INFORMACIÓN DE FORMA PARCIAL; YA SEA POR CONTRATO O PROYECTO. POR TAL MOTIVO, ÚNICAMENTE SE REPORTA LA ÚLTIMA REVISIÓN INTEGRAL. LOS ESTADOS FINANCIEROS SE ENCUENTRAN DICTAMINADOS.</t>
  </si>
  <si>
    <t>DESTINO: GASTOS DE ADMINISTRACIÓN, GASTOS DE VENTA Y GASTOS FINANCIEROS.
CUMPLIMIENTO DE LA MISIÓN:
APOYO A LA DIVULGACION DE DIVERSAS MANIFESTACIONES ARTISTICAS EN MEXICO.</t>
  </si>
  <si>
    <t>APORTACIÓN INICIAL:   MONTO: $3,000.00   FECHA: 15/02/1961
OBSERVACIONES: EL ENTERO A LA TESOFE POR LA CANTIDAD DE $202,815.00 SE DEBIÓ AL DECRETO PRESIDENCIAL PUBLICADO EN EL DOF EL 02 DE ABRIL DE 2020.</t>
  </si>
  <si>
    <t>APORTACIÓN INICIAL:   MONTO: $1,000.00   FECHA: 11/11/2002
OBSERVACIONES: EL FIDEICOMISO SE ADHIERE AL PROGRAMA DENOMINADO: ESQUEMA DE OTORGAMIENTO DE CREDITO A PYMES EN SEGUNDO PISO PRESENTADO POR EL FIDEICOMISO Y AL PROGRAMA DE FINANCIAMIENTO A LA CADENA DE EXPORTACION DEL SECTOR AUTOMOTRIZ A TRAVES DE SOFOLES PYME.</t>
  </si>
  <si>
    <t>DESTINO: EN EL PERIODO QUE SE REPORTA SE REGISTRARON EGRESOS POR HONORARIOS, IMPUESTOS DIVERSOS,VARIACION CAMBIARIA, ESTIMACIONES Y OTROS.
CUMPLIMIENTO DE LA MISIÓN:
ASIGNACION DE LOS RECURSOS A DIVERSOS PROGRAMAS EN CUMPLIMIENTO DE LOS FINES PARA LOS QUE FUE CONSTITUIDO EL FIDEICOMISO.</t>
  </si>
  <si>
    <t>DESTINO: EN EL PERIODO QUE SE REPORTA SE REGISTRARON EGRESOS POR VALUACIÓN DE MERCADO.
CUMPLIMIENTO DE LA MISIÓN:
EN EL PERIODO QUE SE REPORTA SE CUMPLEN LA MISIÓN Y FINES DEL FIDEICOMISO.</t>
  </si>
  <si>
    <t>APORTACIÓN INICIAL:   MONTO: $1,000.00   FECHA: 27/04/2009
OBSERVACIONES: SE REPORTA INFORMACIÓN AL 31 DE DICIEMBRE DE 2020.</t>
  </si>
  <si>
    <t>DESTINO: EN EL PERIODO QUE SE REPORTA SE REGISTRARON EGRESOS EN EL RUBRO DE HONORARIOS POR PAGO DE PRIMA.
CUMPLIMIENTO DE LA MISIÓN:
SE MANTIENE VIGENTE EL MECANISMO PARA LA ADMINISTRACION Y OPERACION DEL FONDO CONSTITUIDO PARA EL CUMPLIMIENTO DE LOS FINES DEL FIDEICOMISO</t>
  </si>
  <si>
    <t>DESTINO: CUMPLIR CON LOS FINES DEL FIDEICOMISO TALES COMO LAS OBLIGACIONES FINANCIERAS, ADMINISTRAR, OPERAR Y CONSERVAR LOS TRAMOS CARRETEROS DE LA CONCESIÓN, INVERTIR EN ESTUDIOS, PROYECTOS, INVESTIGACIONES Y OTORGAR APOYOS RECUPERABLES Y NO RECUPERABLES, RELACIONADOS CON PROYECTOS DE INFRAESTRUCTURA.
CUMPLIMIENTO DE LA MISIÓN:
AL CIERRE DEL CUARTO TRIMESTRE DE 2020,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</si>
  <si>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$5,000.00   FECHA: 29/08/1997
OBSERVACIONES: LA DISPONIBILIDAD DEL FIDEICOMISO AL 31 DE DICIEMBRE DE 2020 ES DE $46,250,226,430.92 COMPUESTA POR RECURSOS DEL FIDEICOMISO ANTES DENOMINADO FARAC Y POR TRASPASOS DEL FIDEICOMISO FINFRA. LOS INGRESOS PROVIENEN DE LAS CUOTAS DE PEAJE DE LAS AUTOPISTAS CONCESIONADAS, ARRENDAMIENTOS, RECUPERACIÓN DE SINIESTROS, VENTA DE BASES, COMISIONES COBRADAS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</si>
  <si>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APORTACIÓN INICIAL:   MONTO: $100,000,000.00   FECHA: 05/10/2012
OBSERVACIONES: EL SALDO FINAL DEL EJERCICIO FISCAL ANTERIOR CORRESPONDE AL SALDO DEL PATRIMONIO PRESENTADO EN EL BALANCE GENERAL AL 31 DE DICIEMBRE DE 2019 DICTAMINADO POR EL AUDITOR EXTERNO. LOS EGRESOS ACUMULADOS EN EL PERIODO QUE SE REPORTA INCLUYE EFECTO NETO DE VALUACIÓN Y APLICACIONES AL PATRIMONIO PARA EL CUMPLIMIENTO DE SUS FINES. EL AUDITOR EXTERNO DESIGNADO POR LA SECRETARÍA DE LA FUNCIÓN PÚBLICA DICTAMINÓ LOS ESTADOS FINANCIEROS DEL 1 DE ENERO AL 31 DE DICIEMBRE DE 2019. EL AUDITOR EXTERNO DESIGNADO POR LA SECRETARÍA DE LA FUNCIÓN PÚBLICA DICTAMINÓ LOS ESTADOS FINANCIEROS DEL 1 DE ENERO AL 31 DE DICIEMBRE DE 2018</t>
  </si>
  <si>
    <t>APORTACIÓN INICIAL:   MONTO: $5,000,000.00   FECHA: 14/08/1990
OBSERVACIONES: AL 31 DE DICIEMBRE DE 2020, EL PATRIMONIO DEL FIDEICOMISO SE ENCUENTRA INTEGRADO POR ACTIVOS NO DISPONIBLES.</t>
  </si>
  <si>
    <t>DESTINO: ENTREGAS POR CONCEPTO DE PAGO DE PENSIONES, PRIMA DE ANTIGÜEDAD, OTROS BENEFICIOS POSTERIORES AL RETIRO; ASÍ COMO, PERDIDA EN VENTA DE VALORES.
CUMPLIMIENTO DE LA MISIÓN:
EN CUMPLIMIENTO CON LOS FINES DEL FIDEICOMISO: SE REALIZARON LOS PAGOS POR CONCEPTO DE PENSIONES, PRIMAS DE ANTIGÜEDAD Y BENEFICIOS POSTERIORES AL RETIRO, POR EL CUARTO TRIMESTRE DEL EJERCICIO 2020.</t>
  </si>
  <si>
    <t>APORTACIÓN INICIAL:   MONTO: $1,423,935,624.39   FECHA: 30/01/1998
OBSERVACIONES: EN ARCHIVOS ANEXOS SE ENVÍAN LOS ESTADOS FINANCIEROS Y ESTADOS DE CUENTA DEL CUARTO TRIMESTRE DEL EJERCICIO 2020. EN EL PORCENTAJE DE PARTICIPACIÓN SE INDICA UN 100% YA QUE CORRESPONDE A APORTACIONES DE RECURSOS DE LA PROPIA FIDEICOMITENTE, PRECISANDO QUE NO SE RECIBEN APOYOS DEL GOBIERNO FEDERAL.</t>
  </si>
  <si>
    <t>DESTINO: LA INTEGRACIÓN DE OTROS EGRESOS ACUMULADOS, ES COMO SIGUE: - CASTIGOS, GASTOS DE JUICIO, OTROS GASTOS - ESTIMACIÓN PREVENTIVA DE GARANTÍAS OTORGADAS - IMPUESTOS DIVERSOS - APLICACIONES PATRIMONIALES - OTRAS CUENTAS POR PAGAR - DEFICIT DE EJERCICIOS ANTERIORES
CUMPLIMIENTO DE LA MISIÓN:
CONSTITUIR UN MECANISMO DE APOYO FINANCIERO EN TODOS AQUELLOS PROGRAMAS/ESQUEMAS QUE APRUEBEN LOS ÓRGANOS DE DECISIÓN DE LA FIDEICOMITENTE (NACIONAL FINANCIERA, S.N.C., I.B.D.) Y QUE SE HAGAN DEL CONOCIMIENTO DEL COMITÉ TÉCNICO 8013-9, O QUE APRUEBE EL PROPIO COMITÉ TÉCNICO, Y CUYA FINALIDAD SEA OTORGAR APOYOS A LAS EMPRESAS, ESPECIALMENTE A MICRO, PEQUEÑAS Y MEDIANAS EMPRESAS, ASÍ COMO A PERSONAS FÍSICAS DEL PAÍS, ATRAVÉS DE LOS ENTES GARANTES.</t>
  </si>
  <si>
    <t>DESTINO: SEGUIMIENTO DE LAS SIGUIENTES SUBCUENTAS: - EMPRENDEDORES CONACYT-NAFINSA - MEXICO VENTURES - PROGRAMA IMPI FUMEC - NAFIN - FONDO DE COINVERSION DE CAPITAL SEMILLA - PROGRAMA DESARROLLO DE CAPITAL EMPRENDEDOR INADEM - NAFIN - PRGORAMA DE LA ALIANZA DEL PACÍFICO.
CUMPLIMIENTO DE LA MISIÓN:
INVERSIÓN Y SEGUIMIENTO DE EMPRESAS Y VEHICULOS DE INVERSIÓN DE LAS SIGUIENTES SUBCUENTAS: - EMPRENDEDORES CONACYT-NAFINSA - MEXICO VENTURES - PROGRAMA IMPI FUMEC - NAFIN - FONDO DE COINVERSION DE CAPITAL SEMILLA - PROGRAMA DESARROLLO DE CAPITAL EMPRENDEDOR INADEM - NAFIN - PRGORAMA DE LA ALIANZA DEL PACÍFICO.</t>
  </si>
  <si>
    <t>DESTINO: ENTREGAS POR CONCEPTO DE: PAGO A LOS TRABAJADORES POR TERMINACIÓN DE LA RELACIÓN LABORAL, MÁS PÉRDIDA EN VENTA DE VALORES. INFORMACIÓN AL CUARTO TRIMESTRE DE 2020.
CUMPLIMIENTO DE LA MISIÓN:
EN CUMPLIMIENTO CON LOS FINES DEL FIDEICOMISO: SE HAN REALIZADO LAS APORTACIONES DE NACIONAL FINANCIERA Y LAS APORTACIONES DE LOS TRABAJADORES ADHERIDOS AL FIDEICOMISO DE CONTRIBUCIÓN DEFINIDA CORRESPONDIENTES AL CUARTO TRIMESTRE DE 2020; ASIMISMO, SE REALIZARON LOS PAGOS A LOS TRABAJADORES POR CONCEPTO DE TERMINACIÓN DE LA RELACIÓN LABORAL POR EL CUARTO TRIMESTRE DE 2020.</t>
  </si>
  <si>
    <t>APORTACIÓN INICIAL:   MONTO: $18,349.44   FECHA: 29/12/2006
OBSERVACIONES: EN ARCHIVOS ANEXOS SE ENVÍAN LOS ESTADOS FINANCIEROS Y LOS ESTADOS DE CUENTA DEL CUARTO TRIMESTRE DE 2020. EN EL PORCENTAJE DE PARTICIPACIÓN SE INDICA UN 72% YA QUE CORRESPONDE A APORTACIONES DE LA FIDEICOMITENTE, PRECISANDO QUE NO SE RECIBEN APOYOS DEL GOBIERNO FEDERAL; EL 28% RESTANTE CORRESPONDE A APORTACIONES DE LOS TRABAJADORES DE LA FIDEICOMITENTE, ADHERIDOS AL PLAN DE PENSIONES DE CONTRIBUCIÓN DEFINIDA.</t>
  </si>
  <si>
    <t>DESTINO: ENTREGAS POR CONCEPTO DE COMPLEMENTO PEA Y COSTO FINANCIERO DE PEA AL CUARTO TRIMESTRE DE 2020, DE CONFORMIDAD CON EL CONTRATO DEL FIDEICOMISO "COMPLEMENTO DEL PRÉSTAMO ESPECIAL PARA EL AHORRO (PEA) Y PRÉSTAMOS DE CORTO Y MEDIANO PLAZO PARA JUBILADOS BAJO EL PLAN DE BENEFICIO DEFINIDO"; MÁS PÉRDIDA EN VENTA DE VALORES Y DECREMENTO POR VALUACIÓN DE MERCADO. INFORMACIÓN AL CUARTO TRIMESTRE DE 2020.
CUMPLIMIENTO DE LA MISIÓN:
SE REALIZARON LAS ENTREGAS POR CONCEPTO DE COMPLEMENTO PEA Y COSTO FINANCIERO DE PEA DE CONFORMIDAD CON EL CONTRATO DE FIDEICOMISO "COMPLEMENTO DEL PRÉSTAMO ESPECIAL PARA EL AHORRO (PEA) Y PRÉSTAMOS DE CORTO Y MEDIANO PLAZO PARA JUBILADOS BAJO EL PLAN DE BENEFICIO DEFINIDO" EN CUMPLIMIENTO CON LOS FINES DEL MISMO, POR EL CUARTO TRIMESTRE DEL EJERCICIO 2020.</t>
  </si>
  <si>
    <t>APORTACIÓN INICIAL:   MONTO: $1,000.00   FECHA: 15/05/2009
OBSERVACIONES: EN ARCHIVOS ANEXOS SE ENVÍAN LOS ESTADOS FINANCIEROS DEL FIDEICOMISO Y ESTADO DE CUENTA DEL CUARTO TRIMESTRE DE 2020. EN EL PORCENTAJE DE PARTICIPACIÓN SE INDICA UN 100% YA QUE CORRESPONDE A APORTACIONES CON RECURSOS DE LA PROPIA FIDEICOMITENTE, PRECISANDO QUE NO SE RECIBEN APOYOS DEL GOBIERNO FEDERAL.</t>
  </si>
  <si>
    <t>DESTINO: ADMINISTRAR LOS RECURSOS FIDEICOMITIDOS;CONTINUAR CON EL MANTENIMIENTO, DESARROLLO Y CONSOLIDACIÓN DE LA OPERACIÓN DEL CANAL DE DISTRIBUCIÓN DE VENTA DE TÍTULOS EN DIRECTO AL PÚBLICO (CETESDIRECTO); PAGO DE LOS DIVERSOS SERVICIOS CONTRATADOS POR EL FIDEICOMISO 80595 SVD, EN EL AÑO DE 2020.
CUMPLIMIENTO DE LA MISIÓN:
LOS RESULTADOS OPERATIVOS SE MUESTRAN AL FINAL DE LA JUSTIFICACIÓN DE LA CONTINUIDAD DEL FIDEICOMISO 80595 QUE SE ANEXA POR SEPARADO. SE CONTINUA CON LOS OBJETIVOS ESTABLECIDOS TALES COMO: A) FACILITAR LA CONTRATACIÓN Y OPERACIÓN DE LOS CLIENTES DE CETESDIRECTO B)ESTABLECER NUEVOS CANALES PARA ACERCAR EL PROGRAMA A MAS SECTORES DE LA POBLACIÓN; C) FOMENTAR LA EDUCACIÓN FINANCIERA Y LA CULTURA DEL AHORRO A TRAVÉS DE DIVERSOS PROYECTOS TANTO PARA ADULTOS COMO PARA MENORES DE EDAD.</t>
  </si>
  <si>
    <t>DESTINO: AL CUARTO TRIMESTRE DE 2020 SE REGISTRARON ENTREGAS POR CONCEPTO DE PAGO A LA ASEGURADORA QUE BRINDA LOS SERVICIOS EN MATERIA DE DEFENSA Y ASISTENCIA LEGAL, EL CONTRATO SE FORMALIZÓ POR 3 AÑOS. TAMBIEN SE REGISTRARON ENTREGAS POR CONCEPTO DEL PAGO AL DESPACHO AUDITOR EXTERNO QUE DICTAMINA LOS ESTADOS FINANCIEROS DEL EJERCICIO 2019.
CUMPLIMIENTO DE LA MISIÓN:
EN CUMPLIMIENTO CON LOS FINES DEL FIDEICOMISO, SE EFECTUARON PAGOS A LA ASEGURADORA QUE BRINDA LOS SERVICIOS EN MATERIA DE DEFENSA Y ASISTENCIA LEGAL EN EL PRIMER Y CUARTO TRIMESTRES DE 2020.</t>
  </si>
  <si>
    <t>APORTACIÓN INICIAL:   MONTO: $20,000,000.00   FECHA: 24/04/2018
OBSERVACIONES: EN ARCHIVOS ANEXOS SE ENVÍAN LOS ESTADOS FINANCIEROS Y ESTADO DE CUENTA DEL CUARTO TRIMESTRE DEL EJERCICIO 2020. EN EL PORCENTAJE DE PARTICIPACIÓN SE INDICA UN 100% YA QUE CORRESPONDE A APORTACIONES CON RECURSOS DE LA PROPIA FIDEICOMITENTE, PRECISANDO QUE NO SE RECIBEN APOYOS DEL GOBIERNO FEDERAL.</t>
  </si>
  <si>
    <t>APORTACIÓN INICIAL:   MONTO: $68,500,000.00   FECHA: 09/08/2002
OBSERVACIONES: EL FIDUCIARIO ES BANSEFI. LA PARTIDA PRESUPUESTAL AFECTADA ES 7801</t>
  </si>
  <si>
    <t>DESTINO: DESTINO DE LOS RECURSOS: EN LOS EGRESOS ACUMULADOS SE REPORTAN LOS IMPUESTOS PAGADOS EN EL PERIODO POR $23,666.30, MÁS LA RETENCIÓN REALIZADA POR NACIONAL FINANCIERA PARA EL PAGO DE HONORARIOS POR SERVICIOS PROFESIONALES DE LA AUDITORÍA DESIGNADA POR LA SFP, POR EL DICTAMEN 2019, QUE ASCIENDEN A LA CANTIDAD DE $28,769.16.
CUMPLIMIENTO DE LA MISIÓN:
EL FIDEICOMISO NO TIENE ESTABLECIDO UN PROGRAMA DE METAS Y CONSECUENTEMENTE UN PRESUPUESTO PARA EL EJERCICIO DE SUS FINES, YA QUE LA OPERACIÓN DEL MISMO ES RESULTADO DE ACCIONES PROPIAS DE OTRAS INSTANCIAS COMO LAS MINISTERIALES Y JUDICIALES, EN CUYAS DETERMINACIONES NO TIENE INGERENCIA EL FIDEICOMISO.</t>
  </si>
  <si>
    <t>APORTACIÓN INICIAL:   MONTO: $85,600,000.00   FECHA: 19/11/2002
OBSERVACIONES: LAS CIFRAS REPORTADAS, SON PRESENTADAS DE ACUERDO AL ÚLTIMO ESTADO FINANCIERO EMITIDO POR LA DIRECCIÓN FIDUCIARIA, ASÍ COMO LO INFORMADO MEDIANTE OFICIO GCB/239/B/2020, POR MEDIO DEL CUAL SE NOTIFICÓ EL ENTERO DE RECURSOS DEL FIDEICOMISO A LA TESOFE CON CORTE AL 24 DE ABRIL DE 2020, EN CUMPLIMIENTO AL ARTÍCULO 2° DEL DECRETO POR EL QUE SE ORDENA LA EXTINCIÓN O TERMINACIÓN DE LOS FIDEICOMISOS PÚBLICOS, MANDATOS PÚBLICOS Y ANÁLOGOS, PUBLICADO CON FECHA 2 DE ABRIL DE 2020 EN EL DOF, SITUACIÓN POR LA CUAL NO VARÍA EL REPORTE DE INGRESOS O EGRESOS EN EL CUARTO TRIMESTRE DE 2020.</t>
  </si>
  <si>
    <t>DESTINO: PAGO OPORTUNO DE: OBLIGACIONES DE PENSIONES Y/O JUBILACIONES, GASTOS DE SERVICIO MÉDICO Y BENEFICIOS AL FALLECIMIENTO.
CUMPLIMIENTO DE LA MISIÓN:
PAGO PUNTUAL DE PENSIONES Y JUBILACIONES A FIDEICOMISARIOS INICIANDO EL 1 DE ENERO DE 2020 CON 6,424 FIDEICOMISARIOS, CONCLUYENDO AL 31 DE DICIEMBRE DE 2020 CON 6,160. ASÍ MISMO, SE OTORGÓ ATENCIÓN MÉDICO-QUIRÚRGICA, FARMACÉUTICA Y HOSPITALARIA INICIANDO EL 1 DE ENERO CON 12,599 BENEFICIARIOS, CONCLUYENDO AL 31 DE DICIEMBRE DE 2020 CON 12,084 BENEFICIARIOS.</t>
  </si>
  <si>
    <t>APORTACIÓN INICIAL:   MONTO: $1,000.00   FECHA: 01/07/2003
OBSERVACIONES: EL PORTAFOLIO DE INVERSIONES ESTA CONFORMADO POR 3 PAGARÉS CON SALDO AL 31 DE DICIEMBRE DE 2020 POR LA SUMA DE $3,882,292,298 PESOS A TASA DE INTERÉS FIJA ANUAL DE 4.70% A PLAZO DE 33 AÑOS Y AMORTIZACIONES CON PAGO DE INTERESES TRIMESTRAL, DICHOS INSTRUMENTOS FUERON EMITIDOS POR EL GOBIERNO FEDERAL, CON FECHA DEL 4 DE ABRIL DEL 2013, (LOS CUALES SUSTITUYEN A LOS ADQUIRIDOS EN 2006); $1,300,649,345 PESOS DE GANANCIA INFLACIONARIA DE LOS SALDOS INSOLUTOS DE DICHOS PAGARÉS; $29,253,570 PESOS DE INTERESES DEVENGADOS NO COBRADOS AL CORTE DE DICIEMBRE DE 2020; INVERSIONES EN VALORES GUBERNAMENTALES POR $471,166,965 PESOS. EL IMPORTE DE LOS INGRESOS ACUMULADOS SE OBTIENE DE LA SUMA DE LOS SIGUIENTES CONCEPTOS DEL ESTADO DE ACTIVIDADES: INTERESES COBRADOS, BENEFICIOS Y PRODUCTOS DIVERSOS, VALORIZACIÓN DE CUENTAS EN UDI´S, INTERESES COBRADOS SOBRE VALORES GUBERNAMENTALES, ASÍ COMO LAS AMORTIZACIONES DE PAGARÉS PROGRAMADOS, CUATRO PAGOS ANTICIPADOS DE LOS PAGARÉS DEL GOBIERNO FEDERAL, ESTOS DOS ÚLTIMOS CONCEPTOS POR EL PERIODO DE ENERO A DICIEMBRE 2020, CONFORME AL CONTRATO MODIFICADO.2,178,427,772 PESOS.</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</si>
  <si>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CUARTO TRIMESTRE DE 2020.</t>
  </si>
  <si>
    <t>DESTINO: AL TRIMESTRE QUE SE REPORTA EL FIDEICOMISOS NO HA EROGADO RECURSOS FISCALES TODA VEZ QUE DESDE EL EJERCICIO FISCAL 2019, NO SE LE HA OTORGADO SUBSIDIO ALGUNO. DEBIDO A QUE EL FIDEICOMISO NO HA PROPORCIONADO LA INFORMACIÓN FINANCIERA DE LA CUENTA ESPECÍFICA SE DESCONOCE SI HA EROGADO RECURSOS PROPIOS. EL SALDO QUE SE REPORTA PARA FINES INFORMATIVOS ES EL CORRESPONDE AL CIERRE DEL EJERCICIO 2019, ÚLTIMA INFORMACIÓN QUE PROPORCIONÓ EL FIDEICOMISO A ESTA UNIDAD ADMINISTRATIVA.
CUMPLIMIENTO DE LA MISIÓN:
CONTRIBUIR A LA PRESERVACIÓN DEL PATRIMONIO CULTURAL CONTENIDO EN EL CONJUNTO "LA NORIA" Y DESTINAR DICHO CONJUNTO A FUNCIONAR COMO ESPACIO ABIERTO PARA LA EXHIBICIÓN PÚBLICA DE DICHO PATRIMONIO CULTURAL.</t>
  </si>
  <si>
    <t>APORTACIÓN INICIAL:   MONTO: $64,785,852.00   FECHA: 10/12/1993
OBSERVACIONES: AL TRIMESTRE QUE SE REPORTA NO SE HAN OTORGADO RECURSOS AL FIDEICOMISO. CABE SEÑALAR QUE SE SOLICITÓ AL FIDEICOMISO LA INFORMACIÓN FINANCIERA PARA EL REPORTE DEL CUARTO INFORME TRIMESTRAL MEDIANTE OFICIOS NOS. 303-IV-I-259 Y 303-IV-I-260 DE FECHA 30 DE DICIEMBRE DE 2020, SIN EMBARGO A LA FECHA NO SE HA RECIBIDO CONTESTACIÓN POR PARTE DEL FIDEICOMISO.</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</si>
  <si>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CUMPLIMIENTO DE LA MISIÓN:
LA META DE LEVANTAMIENTO DE CAPITAL ASCENDIÓ A 1 157.143 MDP, SE HAN CANALIZADO 1 020.057 MDP EN 9 EMPRESAS Y SE CUENTA CON 89.799 MDP DE INVERSIÓN COMPROMETIDA DENTRO DEL FONDO. CABE RESALTAR QUE EL CAPITAL OBJETIVO INICIAL FUE DE 900.000 MDP, POR LO QUE LA META INICIAL SE HA SUPERADO EN 113.3%. LA DERRAMA ECONÓMICA DE ESTAS INVERSIONES A BENEFICIADO A 25 ENTIDADES FEDERATIVAS, HA CONTRIBUIDO EN EL BENEFICIO DE 56,365 PRODUCTORES Y LA GENERACIÓN DE 9,362 EMPLEOS.</t>
  </si>
  <si>
    <t>APORTACIÓN INICIAL:   MONTO: $1,000,000.00   FECHA: 12/05/2010
OBSERVACIONES: SE PROCEDE A REGISTRAR LA INFORMACIÓN FINANCIERA DEL FICA ACTIVA CORRESPONDIENTE AL CUARTO TRIMESTRE DE 2020. EN EL ENTENDIDO QUE ESTE FIDEICOMISO YA NO TIENE ACTIVIDAD DESDE 2018 POR HABER CUMPLIDO SU OBJETIVO, QUEDANDO PENDIENTE ÚNICAMENTE SU CIERRE EN FUNCIÓN DEL DICTMEN FINAL DE LA AUDITORÍA REALIZADA POR LA ASF, POR LO QUE YA NO SE GENERAN ESTADOS FINANCIEROS.</t>
  </si>
  <si>
    <t>APORTACIÓN INICIAL:   MONTO: $0.01   FECHA: 09/08/2011
OBSERVACIONES: EN CUMPLIMIENTO A LAS DISPOSICIONES NORMATIVAS, SE ENVÍA LA INFORMACIÓN CORRESPONDIENTE AL CUARTO TRIMESTRE DE 2020.</t>
  </si>
  <si>
    <t>APORTACIÓN INICIAL:   MONTO: $2,000,000.00   FECHA: 02/03/2012
OBSERVACIONES: SE CONSIDERA PROCEDENTE CONTINUAR CON EL PROCESO DE REGISTRO DE LA INFORMACIÓN CORRESPONDIENTE AL CUARTO TRIMESTRE DE 2020 DEL FICA 4 (AGROPYME).</t>
  </si>
  <si>
    <t>DESTINO: PROMOCION DEL CAPITAL DE RIESGO EN TERRITORIO NACIONAL, AL FOMENTO, DESARROLO Y CONSOLIDACION DE EMPRESAS DEL SECTOR RURAL, AGROINDUSTRIAL Y DE AGRONEGOCIOS.
CUMPLIMIENTO DE LA MISIÓN:
LA META ACTUAL DE LEVANTAMIENTO DE CAPITAL ASCIENDE A 1,000.000 MDP, ACTUALMENTE SE TIENE EN PROCESO DE FORMALIZACIÓN INVERSIONES POR 624.584 MDP EN DOS PROYECTOS LO QUE PERMITIRÁ BENEFICIAR A 7,685 PRODUCTORES, CONTRIBUIR EN LA GENERACIÓN DE 485 EMPLEOS EN DOS ENTIDADES FEDERATIVAS.</t>
  </si>
  <si>
    <t>APORTACIÓN INICIAL:   MONTO: $5,000,000.00   FECHA: 26/11/2012
OBSERVACIONES: SE PROCEDE AL REGISTRO DEL FICA INFRAESTRUCTURA CON INFORMACIÓN FINANCIERA PRELIMINAR AL CIERRE DEL CUARTO TRIMESTRE DE 2020.</t>
  </si>
  <si>
    <t>APORTACIÓN INICIAL:   MONTO: $89,621,338.29   FECHA: 23/04/2013
OBSERVACIONES: SE PRESENTA LA INFORMACIÓN FINANCIERA PRELIMINAR DEL FICA SURESTE 2 AL CIERRE DEL CUARTO TRIMESTRE DE 2020.</t>
  </si>
  <si>
    <t>DESTINO: LOS RECURSOS SE CANALIZAN AL FOMENTO Y DESARROLLO DE OPERACIONES DE IMPULSO A LOS PROYECTOS DEL SECTOR RURAL Y AGROINDUSTRIAL, ASÍ COMO TODAS AQUELLAS ACTIVIDADES NECESARIAS PARA LA CONSECUCIÓN DE LOS OBJETIVOS DE DICHO SECTOR.
CUMPLIMIENTO DE LA MISIÓN:
EL FICA ESTÁ EN PROCESO DE ALCANZAR LAS METAS PREVISTAS Y DAR CONTINUIDAD A LOS PROYETOS APOYADOS.</t>
  </si>
  <si>
    <t>APORTACIÓN INICIAL:   MONTO: $3,000,000.00   FECHA: 06/01/2015
OBSERVACIONES: SE CONSIDERA PROCEDENTE CONTINUAR CON EL PROCESO DEL REGISTRO DE LA INFORMACIÓN AL CUARTO TRIMESTRE DE 2020 DEL FICA 3.</t>
  </si>
  <si>
    <t>APORTACIÓN INICIAL:   MONTO: $100.00   FECHA: 20/06/2018
OBSERVACIONES: A LA FECHA NO SE HA REALIZADO APORTACIÓN ALGUNA POR LO QUE NO SE TIENE UN AVANCE METAS Y CUMPLIMIENTO DE MISIÓN Y FINES. SE PREVEÉ APORTACIONES DE CAPITAL A PARTIR DE 2021.</t>
  </si>
  <si>
    <t>DESTINO: NO SE HAN TENIDO LLAMADAS DE CAPITAL, SIN EMBARGO SE ESPERA QUE EN EL TRANSCURO DEL PRIMER TRIMESTRE DE 2021 SE REALICEN DICHAS LLAMDAS.
CUMPLIMIENTO DE LA MISIÓN:
NO SE TIENEN AVANCES EN EL PROYECTO POR LO QUE NO SE REPORTAN CUMPLIMIENTO EN MISIÓN Y FINES</t>
  </si>
  <si>
    <t>APORTACIÓN INICIAL:   MONTO: $10,000.00   FECHA: 01/06/2018
OBSERVACIONES: SE PREVÉ APOYARÁ PROYECTOS A PARTIR DEL PRIMER TRIMESTRE DE 2021.</t>
  </si>
  <si>
    <t>DESTINO: LAS DISPONIBILIDADES DEL MANDATO SON DE CERO PESOS. DEBIDO A QUE EL PRESENTE MANDATO NO CUENTA CON RECURSOS LIQUIDOS, Y A QUE LA DISPONIBILIDAD ES DE CERO PESOS, NO HUBO CONCENTRACIÓN DE RECURSOS A LA TESOFE.
CUMPLIMIENTO DE LA MISIÓN:
SE CONTINÚA CON EL TRÁMITE DE LA TERMINACIÓN DEL MANDATO, POR EL CUAL TAMBIÉN SE DA CUMPLIMIENTO AL “DECRETO POR EL QUE SE ORDENA LA EXTINCIÓN O TERMINACIÓN DE LOS FIDEICOMISOS PÚBLICOS, MANDATOS PÚBLICOS Y ANÁLOGOS” PUBLICADO EL DÍA 2 DE ABRIL DE 2020 EN EL DIARIO OFICIAL DE LA FEDERACIÓN.</t>
  </si>
  <si>
    <t>APORTACIÓN INICIAL:   MONTO: $1.00   FECHA: 19/10/2006
OBSERVACIONES: LAS DISPONIBILIDADES DEL MANDATO SON DE CERO PESOS. EL ACTIVO DEL MANDATO SE COMPONENE DE CARTERA VENCIDA QUE TAL COMO SE HA VENIDO INFORMANDO ES SÓLO UN REGISRO VIRTUAL YA QUE LOS RECURSOS LIQUIDOS DEL MANDATO SON DE CERO PESOS. AL 31 DE DICIEMBRE DE 2020 EL ACTIVO DEL MANDATO SE COMPONE POR CARTERA VENCIDA POR $6,799,223.13. EL PATRIMONIO TOTAL DEL MANDATO ES DE $6,799,223.13 Y SE COMPONE DE PATRIMONIO $5’168,999.43 MENOS APLICACIONES PATRIMONIALES $-1’675,422.71, Y REMANENTES DE EJERCICIOS ANTERIORES $3,305,646.41.</t>
  </si>
  <si>
    <t>DESTINO: AL CUARTO TRIMESTRE DE 2020 EL FIDEICOMISO CUENTA CON ACTIVO CIRCULANTE Y PATRIMONIO TOTAL IGUAL A $0.00 DE ACUERDO A LA INFORMACIÓN FINANCIERA DEL BALANCE GENERAL AL 31 DE DICIEMBRE DE 2020.
CUMPLIMIENTO DE LA MISIÓN:
SE CONTINÚA CON EL TRÁMITE DE LA TERMINACIÓN DEL MANDATO, POR EL CUAL TAMBIÉN SE DA CUMPLIMIENTO AL “DECRETO POR EL QUE SE ORDENA LA EXTINCIÓN O TERMINACIÓN DE LOS FIDEICOMISOS PÚBLICOS, MANDATOS PÚBLICOS Y ANÁLOGOS” PUBLICADO EL DÍA 2 DE ABRIL DE 2020 EN EL DIARIO OFICIAL DE LA FEDERACIÓN.</t>
  </si>
  <si>
    <t>APORTACIÓN INICIAL:   MONTO: $100.00   FECHA: 22/11/1991
OBSERVACIONES: CON FECHA 15 DE ABRIL DE 2020 NACIONAL FINANCIERA S.N.C. CONCENTRÓ EN LA CUENTA DE LA TESORERÍA DE LA FEDERACIÓN LA TOTALIDAD DE LOS RECURSOS PÚBLICOS FEDERALES QUE FORMAN PARTE DEL MANDATO EN COMENTO, COMO SE ACREDITA EN EL RECIBO DE PAGO DE CONTRIBUCIONES, PRODUCTOS Y APROVECHAMIENTOS FEDERALES EMITIDO POR LA TESORERÍA DE LA FEDERACIÓN EL DÍA 15 DE ABRIL DE 2020 POR $637,205.</t>
  </si>
  <si>
    <t>DESTINO: LA DISPONIBILIDADES DEL MANDATO SON DE CERO PESOS.
CUMPLIMIENTO DE LA MISIÓN:
SE CONTINÚA CON EL TRÁMITE DE LA TERMINACIÓN DEL MANDATO, POR EL CUAL TAMBIÉN SE DA CUMPLIMIENTO AL “DECRETO POR EL QUE SE ORDENA LA EXTINCIÓN O TERMINACIÓN DE LOS FIDEICOMISOS PÚBLICOS, MANDATOS PÚBLICOS Y ANÁLOGOS” PUBLICADO EL DÍA 2 DE ABRIL DE 2020 EN EL DIARIO OFICIAL DE LA FEDERACIÓN.</t>
  </si>
  <si>
    <t>APORTACIÓN INICIAL:   MONTO: $216.23   FECHA: 18/02/1941
OBSERVACIONES: AL 31 DE DICIEMBRE DE 2020 LAS DISPONIBILIDADES DEL MANDATO SON DE CERO PESOS. LOS ACTIVOS DEL MANDATO SE COMPONENE DE INMUEBLES CON PROBABILIDAD NULA DE RECUPERACIÓN (LO ANTERIOR CONFORME LA INVESTIGACIÓN REALIZADA POR DESPACHO JURÍDICO CONTRATADO PARA TAL FIN). AL 31 DE DICIEMBRE DE 2020 EL ACTIVO SE COMPONE POR INMUEBLES POR $7,572,322.94 QUE SE REFLEJA EN UN PATRIMONIO POR LA MISMA CANTIDAD. A SU VEZ CON FECHA 15 DE ABRIL DE 2020 NACIONAL FINANCIERA S.N.C. CONCENTRÓ EN LA CUENTA DE LA TESORERÍA DE LA FEDERACIÓN LA TOTALIDAD DE LOS RECURSOS PÚBLICOS FEDERALES QUE FORMAN PARTE DEL MANDATO EN COMENTO, COMO SE ACREDITA EN EL RECIBO DE PAGO DE CONTRIBUCIONES, PRODUCTOS Y APROVECHAMIENTOS FEDERALES EMITIDO POR LA TESORERÍA DE LA FEDERACIÓN EL DÍA 15 DE ABRIL DE 2020 POR $ 4,940,762.00.</t>
  </si>
  <si>
    <t>DESTINO: AL CUARTO TIMESTRE NO SE REALIZARON EROGACIONES.
CUMPLIMIENTO DE LA MISIÓN:
AL CUARTO TRIMESTRE LA UNIDAD DE BANCA DE DESARROLLO ESTÁ REVISANDO LAS OPCIONES QUE PERMITAN LLEVAR A CABO LA TERMINACIÓN DEL MANDATO.</t>
  </si>
  <si>
    <t>DESTINO: EN EL PERIODO QUE SE REPORTA, LOS RECURSOS EROGADOS ACUMULADOS SE DESTINARON AL PAGO DE PRESTACIONES A LOS TRABAJADORES Y BENEFICIARIOS DE SERANOR CONFORME AL OBJETO DEL CONTRATO, POR CONCEPTO DE SUELDOS, SALARIOS Y PENSIONES POR $9´871,934.38; PAGOS POR DEFUNCIÓN $1´946,496.55; IMPUESTOS $533,339.81; SERVICIO MÉDICO $28´568,999.16; VALES DE DESPENSA $393,600.00; AYUDA DE DEPORTIVO $38,885.22; ACTUALIZACIÓN ESTUDIO ACTUARIAL $34,800.00 Y OTROS GASTOS POR $29,808.38.
CUMPLIMIENTO DE LA MISIÓN:
DE ACUERDO CON EL OBJETO DEL MANDATO, SE HA CUMPLIDO CON LAS OBLIGACIONES A CARGO DE SERANOR DESDE EL 01 DE ENERO DE 2020, HASTA LA FECHA DEL PRESENTE REPORTE, QUE TIENE FRENTE A LOS TRABAJADORES Y SUS BENEFICIARIOS, DE CONFORMIDAD CON LO PREVISTO EN EL REGLAMENTO INTERIOR DE TRABAJO Y EL CONTRATO COLECTIVO DE TRABAJO.</t>
  </si>
  <si>
    <t>APORTACIÓN INICIAL:   MONTO: $1,000.00   FECHA: 30/09/2016
OBSERVACIONES: LA APORTACIÓN DE RECURSOS PROPIOS EFECTUADA EN EL EJERCICIO DE 2016 POR EL IMPORTE DE $422,332,758.21 PROVIENE DEL PATRIMONIO DE LA ENTIDAD PARAESTATAL DENOMINADA “SERVICIOS DE ALMACENAMIENTO DEL NORTE, S.A.”, EXTINTA MEDIANTE DISOLUCIÓN Y LIQUIDACIÓN, LOS CUALES FUERON TRANSFERIDOS POR EL LIQUIDADOR DE DICHA ENTIDAD AL MANDATO SERANOR EN CUMPLIMIENTO A LA CLÁUSULA SEGUNDA INCISO B) DEL CONTRATO DE MANDATO. DICHOS RECURSOS SE ENCUENTRAN DEPOSITADOS E INVERTIDOS EN LA TESOFE Y VAN SIENDO EROGADOS POR EL MANDATARIO UNA VEZ QUE SE LE MINISTRAN A LA CUENTA PUENTE 40034712 PARA EL CUMPLIMIENTO DEL MANDATO.</t>
  </si>
  <si>
    <t xml:space="preserve">DESTINO: 
CUMPLIMIENTO DE LA MISIÓN:
</t>
  </si>
  <si>
    <t>APORTACIÓN INICIAL:   MONTO: $3,531,961,424.37   FECHA: 01/06/2008
OBSERVACIONES: CON FECHA 4 DE DICIEMBRE DE 2020, EL MANDATARIO, POR INSTRUCCIONES DEL MANDANTE REALIZÓ EL ENTERO A LA TESORERÍA DE LA FEDERACIÓN DEL TOTAL DE LOS RECURSOS PÚBLICOS FEDERALES REMANENTES DEL MANDATO, MISMOS QUE ASCIENDEN A LA CANTIDAD DE $706'303,088.00 PESOS (SETECIENTOS SEIS MILLONES TRESCIENTOS TRES MIL OCHENTA Y OCHO PESOS 00/100 M.N.), CONFORME A LO SEÑALADO EN EL OFICIO N° DGAERI DE FECHA 7 DE DICIEMBRE DE 2020, MEDIANTE EL CUAL LA DIRECCIÓN GENERAL ADJUNTA DE EMISIONES Y RELACIONES INTERNACIONALES NOTIFICÓ LA REALIZACIÓN DE LAS TRANSFERENCIAS SEÑALADAS.</t>
  </si>
  <si>
    <t>DESTINO: FONEP: POR INSTRUCCIONES DE LA DIRECCIÓN DE SEGUIMIENTO Y RECUPERACIÓN, Y CON BASE EN EL DICTAMEN DE INCOSTEABILIDAD ELABORADO POR LA DIRECCIÓN JURÍDICA CONTENCIOSA Y DE CRÉDITO, DE FECHA 20 DE AGOSTO DE 2020 (SJC.3-093/2020), SE REALIZÓ LA BAJA DEL SALDO EN MANDATOS CORRESPONDIENTE AL ACREDITADO VICTOR SANTILLÁN MARTÍNEZ DEL REGISTRO A CARGO DEL FONDO NACIONAL DE ESTUDIOS Y PROYECTOS (FONEP). EL MONTO DEL ADEUDO DADO DE BAJA ES POR $595,796.98 PAI Y FIDEIN: POR INSTRUCCIONES DE LA DIRECCIÓN DE SEGUIMIENTO Y RECUPERACIÓN MEDIANTE COMUNICADO DSR 188/2020, Y DERIVADO DEL DICTAMEN DE IRRECUPERABILIDAD ELABORADO POR LA DIRECCIÓN JURÍDICA CONTENCIOSA Y DE CRÉDITO, DE FECHA 14 DE SEPTIEMBRE DE 2020 (SJC.9-08/2020), SE REALIZÓ LA BAJA DEL SALDO EN MANDATOS CORRESPONDIENTE AL ACREDITADO CONSTRUCTORA E INMOBILIARIA URO, S.A. DE C.V., DEL REGISTRO A CARGO DEL PROGRAMA DE APOYO INTEGRAL A LA INDUSTRIA MEDIANA Y PEQUEÑA (PAI) Y DEL FIDEICOMISO PARA EL ESTUDIO Y FOMENTO DE CONJUNTOS, PARQUES, CIUDADES INDUSTRIALES Y CENTROS COMERCIALES (FIDEIN). LOS MONTOS DE LOS ADEUDOS DADOS DE BAJA ES FUERON POR $4’650,263.06, ($2’325,131.53 POR CADA MANDATO).
CUMPLIMIENTO DE LA MISIÓN:
FONEP: POR INSTRUCCIONES DE DIRECCIÓN DE SEGUIMIENTO Y RECUPERACIÓN, CON BASE EN DICTAMEN DE INCOSTEABILIDAD ELABORADO POR LA DIRECCIÓN JURÍDICA CONTENCIOSA Y DE CRÉDITO, 20 AGOSTO 2020 (SJC.3-093/2020) REALIZÓ BAJA DEL SALDO EN MANDATOS. PAI FIDEIN: POR INSTRUCCIONES DE DIRECCIÓN DE SEGUIMIENTO Y RECUPERACIÓN COMUNICADO DSR 188/2020, DICTAMEN DE IRRECUPERABILIDAD ELABORADO POR DIRECCIÓN JURÍDICA CONTENCIOSA Y DE CRÉDITO, 14 SEPTIEMBRE 2020 (SJC.9-08/2020),REALIZÓ LA BAJA DEL SALDO EN MANDATOS.</t>
  </si>
  <si>
    <t>APORTACIÓN INICIAL:   MONTO: $91,064,699.28   FECHA: 31/12/1988
OBSERVACIONES: FONEP: POR INSTRUCCIONES DE LA DIRECCIÓN DE SEGUIMIENTO Y RECUPERACIÓN, Y CON BASE EN EL DICTAMEN DE INCOSTEABILIDAD ELABORADO POR LA DIRECCIÓN JURÍDICA CONTENCIOSA Y DE CRÉDITO, DE FECHA 20 DE AGOSTO DE 2020 (SJC.3-093/2020), SE REALIZÓ LA BAJA DEL SALDO EN MANDATOS CORRESPONDIENTE AL ACREDITADO VICTOR SANTILLÁN MARTÍNEZ DEL REGISTRO A CARGO DEL FONDO NACIONAL DE ESTUDIOS Y PROYECTOS (FONEP). EL MONTO DEL ADEUDO DADO DE BAJA ES POR $595,796.98 PAI Y FIDEIN: POR INSTRUCCIONES DE LA DIRECCIÓN DE SEGUIMIENTO Y RECUPERACIÓN MEDIANTE COMUNICADO DSR 188/2020, Y DERIVADO DEL DICTAMEN DE IRRECUPERABILIDAD ELABORADO POR LA DIRECCIÓN JURÍDICA CONTENCIOSA Y DE CRÉDITO, DE FECHA 14 DE SEPTIEMBRE DE 2020 (SJC.9-08/2020), SE REALIZÓ LA BAJA DEL SALDO EN MANDATOS CORRESPONDIENTE AL ACREDITADO CONSTRUCTORA E INMOBILIARIA URO, S.A. DE C.V., DEL REGISTRO A CARGO DEL PROGRAMA DE APOYO INTEGRAL A LA INDUSTRIA MEDIANA Y PEQUEÑA (PAI) Y DEL FIDEICOMISO PARA EL ESTUDIO Y FOMENTO DE CONJUNTOS, PARQUES, CIUDADES INDUSTRIALES Y CENTROS COMERCIALES (FIDEIN). LOS MONTOS DE LOS ADEUDOS DADOS DE BAJA ES FUERON POR $4’650,263.06, ($2’325,131.53 POR CADA MANDATO).</t>
  </si>
  <si>
    <t>DESTINO: OTORGAMIENTO DE CRÉDITOS $58,961,310,534.00 PARA GASTO DE OPERACIÓN Y ADMINISTRACIÓN $2,398,630,608.00 PARA PROGRAMAS SUJETOS A REGLAS DE OPERACIÓN $73,867,232.00; OTROS EGRESOS $87,819,390.00 OPERACIONES DE CRÉDITO $18,171,772,159.00 Y PATRIMONIO DE LA FND 8,138,758,904.00
CUMPLIMIENTO DE LA MISIÓN:
AL IV TRIMESTRE LA FINANCIERA (FND) MOSTRÓ UN CUMPLIMIENTO DEL 98.3 POR CIENTO CON RESPECTO A LA META ESTABLECIDA EN EL PRESUPUESTO MODIFICADO DE OTORGAMIENTO DE CRÉDITO. EN ATENCIÓN AL “DECRETO POR EL QUE SE REFORMAN Y DEROGAN DIVERSOS ORDENAMIENTOS LEGALES”, PUBLICADO EN EL DOF EL 6 DE NOVIEMBRE DE 2020, EL FONDO DE LA FINANCIERA RURAL FUE EXTINGUIDO, DADA SU NATURALEZA INDISOLUBLE DEL PATRIMONIO DE LA FND, DICHO RECURSO SE CONTINÚA UTILIZANDO PARA EL CUMPLIMIENTO DEL OBJETIVO DE LA FND.</t>
  </si>
  <si>
    <t>APORTACIÓN INICIAL:   MONTO: $10,944,000,000.00   FECHA: 07/05/2003
OBSERVACIONES: EN ATENCIÓN AL DECRETO POR EL QUE SE REFORMAN Y DEROGAN DIVERSOS ORDENAMIENTOS LEGALES”, PUBLICADO EN EL DOF EL 6 DE NOVIEMBRE DE 2020, EL FONDO DE LA FINANCIERA RURAL FUE EXTINGUIDO, NO OBSTANTE EL FONDO HA SIDO DESDE SU CONSTITUCIÓN, UN INSTRUMENTO DE TRANSPARENCIA Y CONTROL DEL EJERCICIO DE RECURSOS PATRIMONIALES DE LA FND, POR LO QUE ES INDISOLUBLE DEL PATRIMONIO DE LA ENTIDAD Y EN CONSECUENCIA DE LOS ACTIVOS DE LAS FND, POR LO QUE DEJA DE REPORTARSE EN LOS ESTADOS FINANCIEROS COMO CUENTA DE REGISTRO (CUENTAS DE ORDEN). EL RECONOCIMIENTO DE LA NATURALEZA INDISOLUBLE DEL EXTINTO FONDO CON EL PATRIMONIO DE LA FND, SE RECONOCE TÁCITAMENTE EN LA OBSERVANCIA DEL ARTICULO DÉCIMO OCTAVO TRANSITORIO PUESTO QUE NO SE TIENE REQUERIMIENTO ALGUNO POR LA AUTORIDAD COMPETENTE</t>
  </si>
  <si>
    <t>JEFATURA DEL ESTADO MAYOR DE LA DEFENSA NACIONAL</t>
  </si>
  <si>
    <t>DESTINO: APOYOS PARA BENEFICIAR A LOS HIJOS DE LOS MIEMBROS DEL EMP QUE SUFRAN UNA INCAPACIDAD TOTAL O PERMANENTE O BIEN FALLEZCAN COMO CONSECUENCIA DE UN ACCIDENTE EN EL EJERCICIO DE SUS FUNCIONES.
CUMPLIMIENTO DE LA MISIÓN:
DURANTE 2019 SE APOYARON EN PROMEDIO A 31 HIJOS DE LOS MILITARES PERTENECIENTES AL EMP QUE SUFRIERON UNA INCAPACIDAD TOTAL O PERMANENTE O QUE FALLECIERON EN EL EJERCICIO DE SUS FUNCIONES, CORRESPONDIENTES A: NIVEL PREESCOLAR, PRIMARIA, SECUNDARIA, PREPARATORIA Y EQUIVALENTE Y A NIVEL PROFESIONAL. CABE SEÑALAR QUE NO ES POSIBLE PREVER EL NÙMERO DE BENEFICIARIOS QUE PUEDAN INCREMENTAR LA META.</t>
  </si>
  <si>
    <t>APORTACIÓN INICIAL:   MONTO: $500,000.00   FECHA: 01/10/2002
OBSERVACIONES: CIFRAS ACTUALIZADAS AL 31 DE DICIEMBRE DE 2020 Y DICHA INFORMACIÓN SE ENCUENTRA EN LA PAGINA DEL COLEGIO DE POSTGRADUADOS.</t>
  </si>
  <si>
    <t>DESTINO: PROGRAMA DE OBSERVADORES A BORDO DE EMBARCACIONES ATUNERAS, CAMARONERAS Y TIBURONERAS, SEGUIMIENTO Y VERIFICACIÓN EN TIERRA DE ATÚN, ETC.
CUMPLIMIENTO DE LA MISIÓN:
DESDE EL INICIO DEL PROGRAMA DE OBSERVADORES, SE HA PARTICIPADO EN 2,895 EMBARCACIONES ATUNERAS MAYORES DE 363 T/M; 8,730 DE ATÚN CON PALAGRE; 2,283 DE PESCA DE CAMARÓN DE ALTAMAR EN O.P Y GM; 3,239 DE CAMARÓN (PANGA) DEL ALTO G. DE CALIFORNIA Y COSTAS DE SINALOA; 724 DE PESCA DE TIBURÓN; 250 DE PESCA DE SARDINA EN COSTAS DE SINALOA Y SUR DEL GOLFO DE CALIFORNIA; VERIFICACIONES DE DESCARGA DE EMBARCACIONES, ETC.</t>
  </si>
  <si>
    <t>DESTINO: SEGURIDAD PARA CRUCES VIALES FERROVIARIOS.
CUMPLIMIENTO DE LA MISIÓN:
SE DIO SEGUIMIENTO Y REUNIONES CON COMITÉS DE AGS, NL, VER, PARA APROBAR PROYECTOS, LA INSTAURACIÓN DE COMITÉS DE MICH Y COAH, SE APROBARON PROYECTOS DE ESTUDIOS DE PREINVERSIÓN EN COMITÉS DE AGS, NL Y MICH, SE REGISTRARON 5 ENTIDADES FEDERATIVAS, SE ATIENDEN OBSERVACIONES AL RESPECTO, SE REALIZÓ SESIÓN DE COMITÉ PARA LA APROBACIÓN DE PROYECTOS APROBADOS EN COMITÉS DE 10 CRUCES, GESTIONÓ Y APERTURÓ LA CUENTA BANCARIA ANTE BANJERCITO PARA LA RECEPCIÓN DE RECURSOS POR CADA PARTE.</t>
  </si>
  <si>
    <t>APORTACIÓN INICIAL:   MONTO: $20,000,000.00   FECHA: 29/12/2017
OBSERVACIONES: EL FIDEICOMISO FONDO NACIONAL DE SEGURIDAD PARA CRUCES VIALES FERROVIARIOS, FUE CONSTITUIDO EL 18 DE DIC. DE 2017. CON FECHA 2 DE DIC. DE 2020 SE ENTERARON RECURSOS A LA TESOFE POR $144,151,533.00 DE CONFORMIDAD CON EL ARTÍCULO CUARTO TRANSITORIO DEL DECRETO POR EL QUE SE REFORMAN Y DEROGAN DISPOSICIONES DE DIVERSAS LEYES, ENTRE LAS QUE SE ENCUENTRA LA LEY REGLAMENTARIA DEL SERVICIO FERROVIARIO, PUBLICADO EL 6 DE NOV. DE 2020.</t>
  </si>
  <si>
    <t>APORTACIÓN INICIAL:   MONTO: $1.00   FECHA: 01/06/2006
OBSERVACIONES: CON OF. 5.1.-2359 DEL 2/OCT/2014, SE SOLICITÓ A FNM INF. SOBRE EL PROC. DE EXT. DEL FID. BENJ. HILL, CON OF. DL/266/2014 DEL 1/DIC/2014 FNM INDICA QUE SE LLEVÓ A CABO UN CENSO DE LOS INMUEBLES, Y SE RECABARON DOCS. COMO: COPIA DE CONTRATOS, CONVENIOS, ESCRITURAS, ENTRE OTROS, INF. QUE SE ENVIÓ A BANOBRAS PARA SU COTEJO Y COMPLEMENTO PARA DETERM. EL PATRIM. FIDEICOMITIDO Y LA SITUACIÓN JURID. DEL FID. PARA CONTINUAR CON EL TRÁM. DE EXT.; ASIMISMO, FNML CON OF. DL/DGAIEP/044/2017 DEL 5/02/2017 INF. QUE ESTÁ PEND. DE FORMALIZAR LA TRANSMISIÓN DE 134 INMUEBLES AFECTOS EL PATRIM. DEL FID. Y QUE UNA VEZ QUE SE CONCLUYA EL PROC. SE SUSCRIBIRÁ EL CONV. DE EXT., CON OF DL/DGARAAIF/081/2018, FNML INF. QUE JURÍDICAMENTE NO TIENE PARTICIP. EN EL FID. Y QUE CORREP. A BANOBRAS GESTIONAR LA EXT. ANTE LA SHCP, CON OFICIO DL/044/2020 DEL 11/05/2020, FNML COMUNICÓ A ESTA DGPOP QUE NO TIENE RELACIÓN JURÍDICA CON ESTE FID., TODA VEZ QUE ACTÚA COMO FIDEICOMITENTE LA SHCP Y COMO UR LA DGDFM.</t>
  </si>
  <si>
    <t>DESTINO: EL 28 DE FEBRERO DE 2020, SE CONCENTRARON EN LA TESOFE LOS RECURSOS DEL FIDEICOMISO 2059 POR UN MONTO DE $21,679,164,76 DE CONFORMIDAD CON LO DISPUESTO POR EL ÚLTIMO PÁRRAFO DEL ARTÍCULO 12 DE LA LEY DE INGRESOS DE LA FEDERACIÓN PARA EL EJERCICIO 2020, CONSISTENTE EN EL REINTEGRO DE LOS RECURSOS PÚBLICOS REMANENTES DE LA EXTINCIÓN DE UN FIDEICOMISO.
CUMPLIMIENTO DE LA MISIÓN:
ALCANZAR UN NIVEL DE PENETRACIÓN DEL NOVENTA POR CIENTO EN LOS HOGARES DE ESCASOS RECURSOS DEFINIDOS POR LA SECRETARÍA DE DESARROLLO SOCIAL.</t>
  </si>
  <si>
    <t>APORTACIÓN INICIAL:   MONTO: $750,000,000.00   FECHA: 04/11/2002
OBSERVACIONES: YA NO SE CUENTA CON DISPONIBILIDAD, EN VIRTUD DE QUE LOS REMANENTES DEL FIDEICOMISO FUERON ENTERADOS A LA TESOFE.</t>
  </si>
  <si>
    <t>DESTINO: PAGO DE DIVERSOS PROYECTOS RELACIONADOS CON LA CONECTIVIDAD DIGITAL SATELITAL, CONECTIVIDAD DE BANDA ANCHA, PUNTOS MEXICO CONECTADO PROYECTOS DE INCLUSION DIGITAL Y MEXICO. LOS ENTEROS A LA TESOFE INCLUYEN $6,167,490,624.00 POR EXTINCIÓN DEL FIDEICOMISO Y $121,425.00 POR PAGO DE RETENCIONES DE ISR E IVA POR SERVICIOS PROFESIONALES FID. 2058.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t>
  </si>
  <si>
    <t>APORTACIÓN INICIAL:   MONTO: $120,000,000.00   FECHA: 29/07/2002
OBSERVACIONES: DE ACUERDO CON LOS ARTÍCULOS 1RO Y 2DO DEL DECRETO POR EL QUE SE ORDENA LA EXTINCIÓN O TERMINACIÓN DE LOS FIDEICOMISOS PÚBLICOS, MANDATOS PÚBLICOS Y ANÁLOGOS, PUBLICADO EN EL DIARIO OFICIAL DE LA FEDERACIÓN DE FECHA 02/04/2020, SE LLEVÓ A CABO LA CONCENTRACIÓN DE LOS RECURSOS EN LA TESOFE POR UN MONTO DE $6,167,490,624.00 EN SEIS EXHIBICIONES A TRAVÉS DEL SISTEMA DE PAGO ELECTRÓNICO DE CONTRIBUCIONES FEDERALES (PEC).</t>
  </si>
  <si>
    <t>DESTINO: PAGO DE ESTIMACIONES DEL PROYECTO "CONSTRUCCIÓN DEL MUELLE DE USOS MÚLTIPLES EN SALINA CRUZ, OAXACA".
CUMPLIMIENTO DE LA MISIÓN:
AL CIERRE DE MARZO DE 2020 EL PAGO DE LAS ESTIMACIONES POR CONCEPTO DE OBRA Y SUPERVISIÓN DEL PROYECTO: CONSTRUCCIÓN DEL MUELLE DE USOS MÚLTIPLES EN SALINA CRUZ, OAXACA, TOTALIZÓ UN IMPORTE DE $126.34 MDP, CON LO CUAL SE CONCLUYÓ EL APOYO DE LOS RECURSOS PROVENIENTES DEL FIPORT. EL DÍA 24 DEL MISMO MES, EN CUMPLIMIENTO A LO ESTABLECIDO EN EL ARTÍCULO DÉCIMO SEGUNDO TRANSITORIO DE LA LIF 2020, EL FIDUCIARIO BANJERCITO CONCENTRÓ EN LA TESORERÍA DE LA FEDERACIÓN UN MONTO DE 6,213.7 MD</t>
  </si>
  <si>
    <t>APORTACIÓN INICIAL:   MONTO: $2,366,304,825.00   FECHA: 27/12/2017
OBSERVACIONES: CONFORME A LO DISPUESTO EN EL ART. DÉCIMO SEGUNDO TRANSITORIO DE LA LIF PARA EL EJERCICIO FISCAL 2020, SE DEBEN LLEVAR A CABO LAS ACCIONES PARA LA EXTINCIÓN DEL FIDEICOMISO.</t>
  </si>
  <si>
    <t>DESTINO: PRÉSTAMOS OTORGADOS A LOS TRABAJADORES, GASTOS FIDUCIARIOS, OTROS GASTOS Y DEVOLUCIÓN DE APORTACIONES.
CUMPLIMIENTO DE LA MISIÓN:
CONFORME A LAS APORTACIONES Y AL DESTINO DE LOS RECURSOS, SE ESTÁ CUMPLIENDO CON LOS FINES DEL FIDEICOMISO, SE OTORGARON 275 PRÉSTAMOS DE 275 PRÉSTAMOS SOLICITADOS, LO QUE REPRESENTA UN 100%.</t>
  </si>
  <si>
    <t>APORTACIÓN INICIAL:   MONTO: $4,000,000.00   FECHA: 27/01/2000
OBSERVACIONES: CON FECHA 2 DE ABRIL DE 2020, SE PUBLICÓ EN EL DIARIO OFICIAL DE LA FEDERACIÓN EL DECRETO POR EL QUE SE ORDENA LA EXTINCIÓN O TERMINACIÓN DE LOS FIDEICOMISOS PÚBLICOS, MANDATOS PÚBLICOS Y ANÁLOGOS, MISMO QUE ENTRÓ EN VIGOR EL MISMO DÍA DE SU PUBLICACIÓN (EL “DECRETO”), POR LO QUE EL FIDEICOMISO DE INVERSION Y ADMINISTRACION PARA LA INTEGRACION DEL FONDO DE PRESTAMOS A CORTO PLAZO PARA APOYAR A LOS TRABAJADORES DE CAPUFE EN CASOS DE CONTINGENCIA, SE ENCUENTRA EN PROCESO DE EXTINCIÓN.</t>
  </si>
  <si>
    <t>DESTINO: SIN MOVIMIENTOS
CUMPLIMIENTO DE LA MISIÓN:
SIN MOVIMIENTOS EN EL PERIODO DECLARADO POR PROCESO DE EXTINCION.</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</si>
  <si>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 CON FECHA 2 DE ABRIL DE 2020 SE PUBLICÓ EN EL DOF EL "DECRETO POR EL QUE SE ORDENA LA EXTINCIÓN O TERMINACIÓN DE LOS FIDEICOMISOS PÚBLICOS, MANDATOS PÚBLICOS Y ANÁLOGOS", ASI PARA DAR CABAL CUMPLIMIENTO A DICHO DECRETO, CON FECHA 20 DE ABRIL DE 2020 SE REALIZÓ LA TRANSFERENCIA DE LA TOTALIDAD DE LOS RECURSOS EXISTENTES A ESA FECHA A LA TESORERIA DE LA FEDERACIÓN POR UN IMPORTE DE $ 111´655,628.00</t>
  </si>
  <si>
    <t>DESTINO: PAGO DE LIQUIDACIONES, HONORARIOS Y COMISIONES
CUMPLIMIENTO DE LA MISIÓN:
EL 2 DE ABRIL DEL 2020 SE PUBLICO EN EL DOF EL DECRETO POR EL QUE SE ORDENA LA EXTINCION DE LOS FIDEICOMISOS PUBLICOS, SE ENTERARON LOS RECURSOS A LA TESOFE.</t>
  </si>
  <si>
    <t>APORTACIÓN INICIAL:   MONTO: $30,843,795.44   FECHA: 28/09/2007
OBSERVACIONES: LA SHCP ASIGNÓ CLAVE DE REGISTRO A ESTE FIDEICOMISO EL 18 DE FEBRERO DE 2008 A TRAVÉS DEL SISTEMA DE CONTROL Y TRANSPARENCIA DE FIDEICOMISOS. EL 01 DE DICIEMBRE DE 2010 BANOBRAS AUTORIZÓ UN INCREMENTO AL PATRIMONIO PARA CUBRIR EL PASIVO LABORAL AL 31 DE DICIEMBRE DE 2010.EL 2 DE ABRIL DEL 2020 SE PUBLICO EN EL DOF EL DECRETO POR EL QUE SE ORDENA LA EXTINCION DE LOS FIDEICOMISOS PUBLICOS Y AL 30 DE SEPTIEMBRE DEL AÑO EN CURSO, SE ENCUENTRA PENDIENTE DE FIRMA EL CONVENIO DE EXTINCION</t>
  </si>
  <si>
    <t>DESTINO: OTROS GASTOS DE OPERACIÓN, ADMINISTRACIÓN, HONORARIOS Y COMISIONES PAGADAS.
CUMPLIMIENTO DE LA MISIÓN:
ESTE FIDEICOMISO SE REPORTA POR BANOBRAS COMO EN OPERACIÓN POR LA TRANSMISIÓN DE SU PATRIMONIO INMOBILIARIO REMANENTE A FAVOR DE LOS BENEFICIARIOS.</t>
  </si>
  <si>
    <t>APORTACIÓN INICIAL:   MONTO: $1.00   FECHA: 27/07/1972
OBSERVACIONES: LA DISPONIBILIDAD REPORTADA EQUIVALE AL TOTAL DEL PATRIMONIO REPORTADO EN LOS ESTADOS FINANCIEROS DEL FIDEICOMISO. LA DISPONIBILIDAD LÍQUIDA ES DE $8,904,184.60 AL MES DE DICIEMBRE DE 2020</t>
  </si>
  <si>
    <t>DESTINO: PAGO DE PENSIONES Y PRESTACIONES DE LOS FIDEICOMISARIOS, GASTOS DE ADMINISTRACIÓN, HONORARIOS E IMPUESTOS DIVERSOS.
CUMPLIMIENTO DE LA MISIÓN:
SE PAGÓ EN TIEMPO Y FORMA LA PENSIÓN DE 22,534 JUBILADOS MENSUALES EN PROMEDIO.</t>
  </si>
  <si>
    <t>APORTACIÓN INICIAL:   MONTO: $50,000.00   FECHA: 19/12/1997
OBSERVACIONES: LA DISPONIBILIDAD CORRESPONDE AL PATRIMONIO. SE PAGÓ EN TIEMPO Y FORMA LA PENSIÓN DE 22,534 JUBILADOS MENSUALES EN PROMEDIO. SE CUMPLE CON EL INDICADOR AL 100%.</t>
  </si>
  <si>
    <t>DESTINO: LOS PAGOS QUE DETERMINE Y APRUEBE EL COMITÉ TÉCNICO EN CADA CASO, PARA SOLVENTAR LOS GASTOS RELACIONADOS CON EL DESMANTELAMIENTO DE LAS OBRAS Y SERVICIOS RELACIONADOS CON LAS MISMAS, VINCULADOS AL PROYECTO DEL NUEVO AEROPUERTO INTERNACIONAL DE LA CIUDAD DE MÉXICO, EL RETIRO Y ENTREGA DE MATERIAL, ASÍ COMO AQUELLOS INDISPENSABLES PARA PRESERVAR LA SEGURIDAD EN EL POLÍGONO DONDE SE ENCUENTRA UBICADA LA OBRA, LO ANTERIOR EN TÉRMINOS DE LAS DISPOSICIONES APLICABLES.
CUMPLIMIENTO DE LA MISIÓN:
SE CUMPLE CON EL OBJETO DEL CONTRATO DEL FIDEICOMISO Y SUS MODIFICACIONES.</t>
  </si>
  <si>
    <t>APORTACIÓN INICIAL:   MONTO: $1,000.00   FECHA: 29/10/2014
OBSERVACIONES: EL FIDEICOMISO PARA EL DESARROLLO DEL NUEVO AEROPUERTO INTERNACIONAL DE LA CIUDAD DE MÉXICO, FUE CONSTITUIDO EL 29 DE OCTUBRE DE 2014. DE CONFORMIDAD CON EL “DECRETO POR EL QUE SE ORDENA LA EXTINCIÓN O TERMINACIÓN DE LOS FIDEICOMISOS PÚBLICOS, MANDATOS PÚBLICOS Y ANÁLOGOS” PUBLICADO EN EL DOF EL 2 DE ABRIL DE 2020, SE HAN REINTEGRADO RECURSOS DEL FIDEICOMISO A LA TESOFE.</t>
  </si>
  <si>
    <t>AUTOVÍAS SAN MARTÍN TEXMELUCAN, S.A DE C.V.</t>
  </si>
  <si>
    <t>BANCO MONEX, S.A.</t>
  </si>
  <si>
    <t>DESTINO: EN CUMPLIMIENTO A LO ESTABLECIDO EN LA CLÁUSULA SEGUNDA DEL CONTRATO DE MANDATO SE ADQUIRIERON USD $27,917.95 (VEINTISIETE MIL NOVECIENTOS DIECISIETE 95/100 DÓLARES AMERICANOS), LOS CUALES SE TRANSFIRIERON AL DEPÓSITO CONSTITUIDO EN LA TESORERÍA DE LA FEDERACIÓN PARA SER TRANSFERIDOS A LA OFICINA DE LAS NACIONES UNIDAS DE SERVICIOS PARA PROYECTOS (UNOPS).
CUMPLIMIENTO DE LA MISIÓN:
EL 20/12/2019 SE TRANSFIRIERON A LA UNOPS USD $19,542.57 DÓLARES AMERICANOS) EQUIVALENTES AL 70% DE LOS RECURSOS ACORDADOS EN LA PREPARACIÓN, ANÁLISIS, VALUACIÓN E IDENTIFICACIÓN DE ALTERNATIVAS DE COMERCIALIZACIÓN A TRAVÉS DE MECANISMOS QUE PROPORCIONEN MEJORES CONDICIONES AL GOBIERNO MEXICANO. EL 30% RESTANTE LE SERÁ TRANSFERIDO A LA UNOPS UNA VEZ CUMPLIDOS LOS SERVICIOS Y RECIBIDOS A SATISFACCIÓN LOS ENTREGABLES. EL 4-05-2020 REINTEGRO DE RECURSOS A LA TESOFE.</t>
  </si>
  <si>
    <t>APORTACIÓN INICIAL:   MONTO: $577,533.40   FECHA: 15/11/2019
OBSERVACIONES: EL MANDATO FUE CONSTITUIDO EL 03 DE OCTUBRE DE 2019. DE CONFORMIDAD CON EL “DECRETO POR EL QUE SE ORDENA LA EXTINCIÓN O TERMINACIÓN DE LOS FIDEICOMISOS PÚBLICOS, MANDATOS PÚBLICOS Y ANÁLOGOS” PUBLICADO EN EL DOF EL 2 DE ABRIL DE 2020, SE REINTEGRARON A LA TESOFE RECURSOS DEL MANDATO PARA LA REALIZACIÓN DE ACTOS PREVIOS A LA ENAJENACIÓN DE LA AERONAVE MARCA CESSNA, MODELO CITATION 500, NÚMERO DE SERIE 500-0013, AL SERVICIO DE LA SCT.</t>
  </si>
  <si>
    <t>DESTINO: CUMPLIMIENTO DE LOS FINES DEL MANDATO.
CUMPLIMIENTO DE LA MISIÓN:
LA DURACIÓN DEL MANDATO DE ACUERDO A SU CONTRATO ES DE 20 SEMANAS A PARTIR DEL 1 DE NOVIEMBRE DE 2019.</t>
  </si>
  <si>
    <t>APORTACIÓN INICIAL:   MONTO: $2,462,602.44   FECHA: 14/11/2019
OBSERVACIONES: EL MANDATO FUE CONSTITUIDO EL 01 DE NOVIEMBRE DE 2019. DE CONFORMIDAD CON EL “DECRETO POR EL QUE SE ORDENA LA EXTINCIÓN O TERMINACIÓN DE LOS FIDEICOMISOS PÚBLICOS, MANDATOS PÚBLICOS Y ANÁLOGOS” PUBLICADO EN EL DOF EL 2 DE ABRIL DE 2020, SE REINTEGRARON A LA TESOFE RECURSOS DEL MANDATO PARA LA REALIZACIÓN DE ACTOS PREVIOS A LA ENAJENACIÓN DE LA AERONAVE MARCA GULFSTREAM MODELO 1159, TAMBIÉN CONOCIDA COMO GRUMMAN III; NÚMERO DE SERIE 386, AL SERVICIO DE LA SCT</t>
  </si>
  <si>
    <t>UNIDAD DE PROSPECTIVA, PLANEACIÓN Y EVALUACIÓN</t>
  </si>
  <si>
    <t>DESTINO: APOYOS A LA POBLACIÓN QUE POR DIFERENTES CAUSAS NO HA TENIDO ACCESO A LOS SERVICIOS QUE OFRECE EL SECTOR FINANCIERO TRADICIONAL PARA INICIAR UN NEGOCIO O CONSOLIDAR UNO EXISTENTE, A TRAVÉS DEL OTORGAMIENTO DE APOYOS MEDIANTE FINANCIAMIENTO.
CUMPLIMIENTO DE LA MISIÓN:
DURANTE LA PRIMERA SESIÓN EXTRAORDINARIA DE COMITÉ TÉCNICO SE AUTORIZARON 34 APOYOS RELACIONADAS A LOS TRÁGICOS SUCESOS DE TLAHUELILPAN, HIDALGO. POR UN MONTO TOTAL DE $204,000 EN ENERO DE 2020. DEVOLVIENDO LA CANTIDAD DE $42,000.- A LA CUENTA DEL FIDEICOMISO POR 7 APOYOS NO ENTREGADOS. EN SEGUNDA SESIÓN EXTRAORDINARIA SE AUTORIZARON $295,650,000.- PARA APOYOS INICIALES.</t>
  </si>
  <si>
    <t>DESTINO: DURANTE ESTE PERIODO, SE PUBLICÓ EN EL DIARIO OFICIAL DE LA FEDERACIÓN EL 6 DE NOVIEMBRE DE 2020, EL DECRETO MEDIANTE EL CUAL SE DEROGARON DE LA LEY DE HIDROCARBUROS Y DE LA LEY DE LA INDUSTRIA ELÉCTRICA, LO RELATIVO DE DONDE ESTABA CREADO POR LEY EL FIDEICOMISO PARA PROMOVER EL DESARROLLO DE PROVEEDORES Y CONTRATISTAS NACIONALES. POR TANTO A FIN DE DAR CUMPLIMIENTO A DICHO DECRETO, SE ESTÁN REALIZANDO LAS GESTIONES NECESARIAS A FIN DE EXTINGUIR DICHO FIDEICOMISO. ASIMISMO, DURANTE LA SEGUNDA QUINCENA DE DICIEMBRE SE CONCENTRARON APROXIMADAMENTE EL 99.8 % DE LOS RECURSOS CON LOS QUE CONTABA EL FIDEICOMISO, DEJANDO 700 MIL PESOS PARA ASUMIR LOS GASTOS POR CONCEPTO DE HONORARIOS FIDUCIARIOS DEL PRIMER SEMESTRE DE 2021.
CUMPLIMIENTO DE LA MISIÓN:
DURANTE LA SEGUNDA QUINCENA DE DICIEMBRE SE CONCENTRARON APROXIMADAMENTE EL 99.8 % DE LOS RECURSOS CON LOS QUE CONTABA EL FIDEICOMISO, DEJANDO 700 MIL PESOS PARA ASUMIR LOS GASTOS POR CONCEPTO DE HONORARIOS FIDUCIARIOS DEL PRIMER SEMESTRE DE 2021.</t>
  </si>
  <si>
    <t>APORTACIÓN INICIAL:   MONTO: $1,000.00   FECHA: 26/02/2009
OBSERVACIONES: NO HAY OBSERVACIONES</t>
  </si>
  <si>
    <t>BANCO DEL BIENESTAR, SNC</t>
  </si>
  <si>
    <t>DESTINO: EGRESOS ACUMULADOS CORRESPONDE A EROGACIONES DE 86 BENEFICIARIOS POR UN IMPORTE DE $893,789,315.00 Y $326,285.36 DE PASIVOS POR CONCEPTO DE HONORARIOS Y RETENCIONES DE HONORARIOS DE 2019, PAGADOS EN EL EJERCICIO 2020. EL 8 DE JULIO DE 2020, FUERON PUBLICADOS EN EL DIARIO OFICIAL DE LA FEDERACIÓN EL ACUERDO QUE MODIFICA EL DIVERSO POR EL QUE SE EMITEN LOS LINEAMIENTOS PARA LA APLICACIÓN Y ADMINISTRACIÓN DE LOS RECURSOS TRANSFERIDOS DEL MANDATO DENOMINADO FONDO PARA EL DESARROLLO REGIONAL SUSTENTABLE DE ESTADOS Y MUNICIPIOS MINEROS, AL FIDEICOMISO PÚBLICO DE ADMINISTRACIÓN Y PAGO DENOMINADO FONDO PARA EL DESARROLLO DE ZONAS DE PRODUCCIÓN MINERA. DURANTE LOS MESES DE AGOSTO, SEPTIEMBRE Y OCTUBRE DE 2020, LOS COMITÉS DE DESARROLLO REGIONAL INSTALADOS EN DIVERSAS ENTIDADES FEDERATIVAS LLEVARON A CABO LA APROBACIÓN DE PROYECTOS DE INVERSIÓN EN INFRAESTRUCTURA FÍSICA EN LOS ESTADOS DE CHIHUAHUA, SONORA, ZACATECAS, SINALOA Y COLIMA.
CUMPLIMIENTO DE LA MISIÓN:
EL 30 DE SEPTIEMBRE DE 2020, FUE PUBLICADA EN EL DIARIO OFICIAL LA DECLARATORIA DE LOS MUNICIPIOS MINEROS QUE FORMAN PARTE DE LAS ZONAS DE PRODUCCIÓN MINERA ESTABLECIDAS EN LOS LINEAMIENTOS PARA LA APLICACIÓN Y ADMINISTRACIÓN DE LOS RECURSOS RECAUDADOS DURANTE EL EJERCICIO FISCAL DE 2019, DEL FIDEICOMISO PÚBLICO DE ADMINISTRACIÓN Y PAGO DENOMINADO FONDO PARA EL DESARROLLO DE ZONAS DE PRODUCCIÓN MINERA, DICHOS LINEAMIENTOS FUERON PUBLICADOS EL 28 DE JULIO DE 2020 EN EL DIARIO OFICIAL.</t>
  </si>
  <si>
    <t>DESTINO: ENTRE OTROS, SE EFECTUÓ EL REINTEGRO DE RECURSOS A LA TESOFE PARA DAR CUMPLIMIENTO A LAS INSTRUCCIONES DEL C. PRESIDENTE.
CUMPLIMIENTO DE LA MISIÓN:
EL FIDEICOMISO SE ENCUENTRA EN PROCESO DE EXTINCIÓN.</t>
  </si>
  <si>
    <t>APORTACIÓN INICIAL:   MONTO: $1,750,000.00   FECHA: 18/05/1994
OBSERVACIONES: DERIVADO DE LA AUDITORIA 571 A LA CUENTA PÚBLICA 2008, LA AUDITORÍA SUPERIOR DE LA FEDERACIÓN (ASF) EMITIÓ, ENTRE OTRAS, DOS RECOMENDACIONES ENCAMINADAS A PROMOVER LA EXTINCIÓN DEL FILANFI. LAS CIFRAS AL 30 DE JUNIO SON ESTIMADAS, YA QUE EL DESPACHO QUE ELABORA LOS ESTADOS FINANCIEROS NO LOS HA PROPORCIONADO DEBIDO A LA FALTA DE PAGO DE SUS HONORARIOS DERIVADO DEL REINTEGRO A LA TESOFE.</t>
  </si>
  <si>
    <t>DESTINO: CUMPLIMIENTO DE LOS FINES DEL FIDEICOMISO.
CUMPLIMIENTO DE LA MISIÓN:
SE REALIZÓ LA MINISTRACIÓN DEL SIGUIENTE PROYECTO: FIPRAPYME2020-3 POR UN MONTO DE 500 MDP - ESQUEMAS DE GARANTÍAS</t>
  </si>
  <si>
    <t>DESTINO: CUBRIR GASTOS ADMINISTRATIVOS Y RETIROS DEL PERSONAL.
CUMPLIMIENTO DE LA MISIÓN:
CONSTITUIR LA RESERVA REQUERIDA A TRAVÉS DE UN CONTRATO DE FIDEICOMISO IRREVOCABLE CON UNA INSTITUCIÓN FIDUCIARIA QUE LE PERMITA A LA ENTIDAD CUBRIR LOS BENEFICIOS ACUMULADOS POR PENSIONES Y PRIMAS DE ANTIGÜEDAD A QUE TIENEN DERECHO LOS TRABAJADORES POR LEY Y CONTRATOS COLECTIVOS DE TRABAJO Y RECONOCIDOS CON BASE EN LOS CÁLCULOS ACTUARIALES QUE CUANTIFICAN EL VALOR PRESENTE DE ÉSTA OBLIGACIÓN.</t>
  </si>
  <si>
    <t>DESTINO: CUMPLIR CON LAS OBLIGACIONES LABORALES DE CONFORMIDAD CON LA NIF D-3 Y REGLAMENTO DEL PLAN DE PENSIONES DEL FIFOMI, PARA SUFRAGAR LOS BENEFICIOS QUE EL FIFOMI OTORGA A SUS EMPLEADOS.
CUMPLIMIENTO DE LA MISIÓN:
SE CUMPLIERON CON LAS OBLIGACIONES LABORALES DE CONFORMIDAD CON LA NIF D-3, ESTUDIO ACTUARIAL CORRESPONDIENTE AL EJERCICIO 2014 Y REGLAMENTO DEL PLAN DE PENSIONES DEL ORGANISMO. LOS EGRESOS ACUMULADOS COMPRENDEN EL PAGO AL PERSONAL QUE DEJA DE PRESTAR SUS SERVICIOS POR UN IMPORTE DE $5,137,366.99</t>
  </si>
  <si>
    <t>DESTINO: CUMPLIR CON LAS OBLIGACIONES LABORALES DE CONFORMIDAD CON LA NIF-D3 Y REGLAMENTO DEL PLAN DE ANTIGÜEDAD DEL FIFOMI, PARA SUFRAGAR LOS BENEFICIOS QUE EL FIFOMI OTORGA A SUS EMPLEADOS.
CUMPLIMIENTO DE LA MISIÓN:
SE CUMPLIERON CON LAS OBLIGACIONES LABORALES DE CONFORMIDAD CON LA NIF D-3, ESTUDIO ACTUARIAL CORRESPONDIENTE AL EJERCICIO 2014 Y REGLAMENTO DEL PLAN DE PRIMA DE ANTIGÜEDAD DEL ORGANISMO. LOS EGRESOS ACUMULADOS COMPRENDEN EL PAGO AL PERSONAL QUE DEJO DE PRESTAR SUS SERVICIOS POR UN IMPORTE DE $345,857.27</t>
  </si>
  <si>
    <t>DESTINO: CUMPLIR CON LAS OBLIGACIONES LABORALES DE CONFORMIDAD CON LA NIF D-3 Y REGLAMENTO DEL PLAN DE PENSIONES DEL FIFOMI, PARA SUFRAGAR LOS BENEFICIOS QUE EL FIFOMI OTORGA A SUS EMPLEADOS. LOS EGRESOS ACUMULADOS COMPRENDEN EL PAGO A PERSONAL QUE DEJA DE PRESTAR SUS SERVICIOS POR UN IMPORTE DE $5,910,093.99
CUMPLIMIENTO DE LA MISIÓN:
SE CUMPLIO CON LAS OBLIGACIONES LABORALES DE CONFORMIDAD CON LA NIF D-3, Y REGLAMENTO DEL PLAN DE PENSIONES DE CONTRIBUCION DEFINIDA PARA EL PERSONAL DE MANDO DEL FIFOMI. LOS EGRESOS ACUMULADOS COMPRENDEN EL PAGO DE $5,910,093.99</t>
  </si>
  <si>
    <t>DESTINO: APOYAR PARCIALMENTE, LOS PROYECTOS DE CARÁCTER EDUCATIVO, CULTURAL Y ACADÉMICO QUE AYUDEN A ESTRECHAR LOS LAZOS DE AMISTAD, ASÍ COMO A INCREMENTAR EL CONOCIMIENTO MUTUO (MÉXICO-JAPÓN).
CUMPLIMIENTO DE LA MISIÓN:
NO SE EFECTUARON EGRESOS DERIVADOS DEL OBJETIVO DEL FIDEICOMISO</t>
  </si>
  <si>
    <t>APORTACIÓN INICIAL:   MONTO: $23,610,000.00   FECHA: 02/02/1982
OBSERVACIONES: LAS INVERSIONES EN VALORES SE ENCUENTRAN EN TRES INSTRUMENTOS. SE ADJUNTAN LOS ESTADOS DE CUENTA CORRESPONDIENTES AL MES DE SEPTIEMBRE DE 2020. LA SUMA DE LOS SALDOS ES IGUAL AL VALOR DEL PATRIMONIO CON CORTE AL 30 DE SEPTIEMBRE DE 2020. EN EL RUBRO DE IMPUESTOS DEL ESTADO DE RESULTADOS SE CONTEMPLAN: $2,482.00 CORRESPONDIENTES IMPUESTOS RETENIDOSSOBRE HOORARIOS Y $21,717.57 CORRENSPONDIENTES AL RUBO DE PROVISIONES DE PASIVO DEL BALANE GENERAL. PARA EFECTOS DE ESTE REPORTE, SE CONSIDERAN EL MONTO DE LA RETENCIÓN.</t>
  </si>
  <si>
    <t>APORTACIÓN INICIAL:   MONTO: $0.01   FECHA: 03/03/1992
OBSERVACIONES: NO SE CUENTA CON DATOS EXACTOS DE LA PRIMERA APORTACIÓN.</t>
  </si>
  <si>
    <t>DESTINO: CONFORME A LA ESTRUCTURA PROGRAMÁTICA DEL PROYECTO DE PRESUPUESTO DE EGRESOS 2016, PUBLICADA POR LA SECRETARÍA DE HACIENDA Y CRÉDITO PÚBLICO EN EL MES DE JUNIO DE 2015, A PARTIR DEL EJERCICIO FISCAL 2016, SE FUSIONARON LOS PROGRAMAS S029 ESCUELAS DE CALIDAD, U074 ESCUELA DIGNA Y PP U082 PROGRAMA DE LA REFORMA EDUCATIVA. POR LO ANTERIOR, A PARTIR DE 2016 EL PROGRAMA ESCUELAS DE CALIDAD NO HA CONTADO CON RECURSOS PRESUPUESTALES PROPIOS, NI CON REGLAS DE OPERACIÓN QUE LO RIJAN.
CUMPLIMIENTO DE LA MISIÓN:
PARA EL 4TO TRIM. 2020 SE CONTINÚA CON EL PROCESO DE EXTINCIÓN DEL FIDEICOMISO; YA QUE DURANTE EL 2DO TRIM, EL COMITÉ TÉC, SESIONÓ EL 8 DE ABR 2020 DONDE SE PRESENTÓ LA SITUACIÓN FINANCIERA;APROBADA POR EL COMITÉ, Y SE ORDENÓ INICIAR LOS TRABAJOS RELATIVOS A SU EXTINCIÓN CON PROPÓSITO DE ATENDER EL DECRETO QUE ORDENA LA EXTINCIÓN O TERMINACIÓN DE LOS FIDEICOMISOS.C ON OFICIO NO.DGDGE/0676/2020, 27 OCT 2020. SE SOLICITÓ A LA DGPYRF, EL ESTADO DE TRÁMITE DEL PROCESO DE EXTINCIÓN DEL FIDEICOMISO.</t>
  </si>
  <si>
    <t>APORTACIÓN INICIAL:   MONTO: $262,374,381.60   FECHA: 04/09/2001
OBSERVACIONES: DURANTE EL CUARTO TRIMESTRE DE 2020 SE CONTINÚA CON EL PROCESO DE EXTINCIÓN DEL FIDEICOMISO, MISMO QUE INICIÓ EN EL SEGUNDO TRIMESTRE, ATENDIENDO LA INSTRUCCIÓN DEL COMITÉ TÉCNICO DEL FIDEICOMISO EN SU 1ª. SESIÓN EXTRAORDINARIA DEL AÑO 2020, RESPECTO A SU EXTINCIÓN, EL FIDEICOMISO REINTEGRO A LA TESORERÍA DE LA FEDERACIÓN LAS SIGUIENTES CANTIDADES: EL DÍA 15 DE ABRIL, $ 18’242,937.00 (DIECIOCHO MILLONES DOSCIENTOS CUARENTA Y DOS MIL NOVECIENTOS TREINTA Y SIETE PESOS 00/100 M. N.) Y $ 4,015.00 (CUATRO MIL QUINCE PESOS 00/100 M. N.), EL DÍA 8 DE JUNIO, $ 96,702.00 (NOVENTA Y SEIS MIL SETECIENTAS DOS PESOS 00/100 M. N.), EL DÍA 9 DE JUNIO $ 4,042.00 (CUATRO MIL CUARENTA Y DOS PESOS 00/100 M. N.), Y EL DÍA 17 DE JUNIO, $ 49.00 (CUARENTA Y NUEVE PESOS 00/100 M. N.) Y $ 3.00 (TRES PESOS 00/100 M. N.).</t>
  </si>
  <si>
    <t>DESTINO: EN EL PEF 2020, EL PROGRAMA PRESUPUESTARIO (PP) U082 PROGRAMA DE ATENCIÓN DIRECTA A LA ESCUELA NO TUVO ASIGNACIÓN DE RECURSOS; CON OFICIO DGDGE/0460/2020 DEL 30 DE JUNIO DE 2020 LA DGDGE NOTIFICÓ A LA DGPYRF DE LA SEP CON FUNDAMENTO EN EL DECRETO POR EL QUE SE ORDENA LA EXTINCIÓN O TERMINACIÓN DE LOS FIDEICOMISOS PÚBLICOS, MANDATOS PÚBLICOS Y ANÁLOGOS PUBLICADO EL 2 DE ABRIL DE 2020 EN EL D.O.F. Y AL ACUERDO E02.05.20R DEL COMITÉ TÉCNICO DEL FIDEICOMISO DEL PEEARE TOMADO EN LA SEGUNDA SESIÓN EXTRAORDINARIA DE 2020, CELEBRADA EL 10 DE JUNIO DE 2020,SE REINTEGRARON A LA TESOFE RECURSOS POR $3,828,662,423.00, LOS EGRESOS ACUMULADOS EN EL PERIODO QUE SE REPORTA FUERON $175,574,425.65 SIENDO PAGOS TRAMITADOS POR EL INIFED POR CONCEPTO DE BEBEDEROS ESCOLARES PREVIOS AL DECRETO, INCLUYE OTROS GASTOS DE ADMINISTRACIÓN POR $645,477.33, SE PAGARON HONORARIOS Y COMISIONES POR $468,525.71
CUMPLIMIENTO DE LA MISIÓN:
AL CIERRE DEL 4TRIM 2020, NO EXISTEN RECURSOS EN ADMINISTRACIÓN EN LA FIDUCIARIA BANCO DEL BIENESTAR,S.N.C. CON OF.DGPYRF/20.1-28 SE SOLICITÓ A SHCP INSTRUYA A LA FIDUCIARIA LA ELABORACIÓN DEL CONVENIO DE EXTINCIÓN DEL FIDEICOMISO 10247. CON OFICIO DGGEYET/0727/2020, 02 DE DICIEMBRE 2020, SE ENVIÓ EL PROYECTO DE CONVENIO DE EXTINCIÓN A LA DGPYRF, SOLICITANDO GESTIONES ANTE LA SHCP, PARA REVISIÓN, VALIDACIÓN E INSTRUCCIÓN AL FIDUCIARIO DE SU FORMALIZACIÓN Y FIRMA PARA LA EXTINCIÓN.</t>
  </si>
  <si>
    <t>APORTACIÓN INICIAL:   MONTO: $7,542,036,483.00   FECHA: 10/09/2014
OBSERVACIONES: UNA VEZ QUE SE TENGA EL CONVENIO DE EXTINCIÓN DEL FIDEICOMISO PÚBLICO DENOMINADO “PROGRAMA ESCUELAS DE EXCELENCIA PARA ABATIR EL REZAGO EDUCATIVO”, CLAVE 20141131001579 DEBIDAMENTE REQUISITADO, SE PROCEDERÁ A TRAMITAR ANTE LA SHCP, LA BAJA DE SU REGISTRO EN EL PASH.</t>
  </si>
  <si>
    <t>DESTINO: SE ESTUVO REPORTANDO ERRONEAMENTE DISPONBILIDAD DE LA CUENTA BANCARIA 0448066310 DE BBV BANCOMER, MISMA QUE NO ESTA APERTURADA A NOMBRE DEL FIDICOMISO SUPERA, NI AL DE LA FIDUCIARIA BANCOMER, ESTA CUENTA ESTA APERTURADA A NOMBRE DE LA ASOCIACION NACIONAL DE UNIVERSIDADES E INSTITUCIONES DE EDUCACION SUPERIOR DE LA REPUBLICA MEXICANA, A.C., POR LO QUE LOS $2,057,486.54, SON RECURSOS DE ANUIES, A.C. Y NO DEL FIDEICOMISO SUPERA.
CUMPLIMIENTO DE LA MISIÓN:
SE TIENE UN CUMPLIMIENTO GENERAL</t>
  </si>
  <si>
    <t>DESTINO: APOYAR LOS SERVICIOS QUE SE PROPORCIONAN A LOS ESTUDIANTES DE LOS SUBSISTEMAS DE PREPARATORIA ABIERTA, EDUCACIÓN MEDIA SUPERIOR A DISTANCIA Y CENTROS DE ATENCIÓN A ESTUDIANTES CON DISCAPACIDAD (CAED).
CUMPLIMIENTO DE LA MISIÓN:
SE INFORMA QUE NO HAY UN AVANCE A REFLEJAR EN VIRTUD DEL PROCESO DE EXTINCIÓN DEL FIDEICOMISO “BACHILLERATO GENERAL EN SUS MODALIDADES NO ESCOLARIZADA Y MIXTA”, DERIVADO DEL DECRETO POR EL QUE SE ORDENA LA EXTINCIÓN O TERMINACIÓN DE LOS FIDEICOMISOS PÚBLICOS, MANDATOS PÚBLICOS Y ANÁLOGOS, PUBLICADO EN EL DIARIO OFICIAL DE LA FEDERACIÓN EL DÍA 2 DE ABRIL DE 2020, POR LO QUE TAMPOCO HAY UN GASTO GENERADO EN EL REMANENTE DEL PATRIMONIO DE DICHO FIDEICOMISO.</t>
  </si>
  <si>
    <t>APORTACIÓN INICIAL:   MONTO: $32,978,793.00   FECHA: 18/12/2001
OBSERVACIONES: EN CUMPLIMIENTO AL DECRETO POR EL QUE SE ORDENA LA EXTINCIÓN O TERMINACIÓN DE LOS FIDEICOMISOS PÚBLICOS, MANDATOS PÚBLICOS Y ANÁLOGOS, PUBLICADO EN EL DIARIO OFICIAL DE LA FEDERACIÓN EL DÍA 2 DE ABRIL DE 2020, EL PATRIMONIO DISPONIBLE DEL FIDEICOMISO DENOMINADO "BACHILLERATO GENERAL EN SUS MODALIDADES NO ESCOLARIZADA Y MIXTA", FUE TRANSFERIDO EN SU TOTALIDAD A LA TESORERÍA DE LA FEDERACIÓN. CABE SEÑALAR QUE EL PROCESO DE EXTINCIÓN DEL FIDEICOMISO DEMÉRITO SIGUE SU CURSO.</t>
  </si>
  <si>
    <t>DESTINO: LIQUIDAR A LOS TRABAJADORES DEL SECTOR INSCRITOS AL FORTE EL MONTO QUE LES CORRESPONDE UNA VEZ QUE SE HAYAN RETIRADO DEL SERVICIO ACTIVO POR JUBILACIÓN, RENUNCIA O SEGURO DE VIDA EN CASO DE DEFUNCIÓN
CUMPLIMIENTO DE LA MISIÓN:
SE RETRIBUYÓ A 1,414 EXTRABAJADORES Y/O BENEFICIARIOS (EN SU CASO), LOS CUALES SE DESINCORPORARON DEL FIDEICOMISO AL CONCLUIR SU PERMANENCIA EN EL FONDO. ASIMISMO, SE PREVEE SE LIQUIDEN A MAS DE 500 TRABAJADORES EN EL CUARTO TRIMESTRE DEL 2020.</t>
  </si>
  <si>
    <t>APORTACIÓN INICIAL:   MONTO: $34,000,000.00   FECHA: 14/12/1990
OBSERVACIONES: NOTA 1: ES IMPORTANTE MENCIONAR DE QUE ADEMAS DE LA ÚLTIMA AUDITORIA REALIZADA POR EL ÓRGANO INTERNO DE CONTROL EN LA SEP, EL FIDUCIARIO ESTA OBLIGADO A CONTRATAR UN AUDITOR EXTERNO EL CUAL AL DÍA DE HOY ES LA EMPRESA ERNEST AND YOUNG GLOBAL LIMITED, EL CUAL AUDITA LAS CUENTAS CONTABLES DEL PORTAFOLIO FORTE, ASÍ COMO SUS PROCESOS CONTABLES E INDIVIDUALIZACIÓN DE CUENTA Y CUMPLIMIENTO DE LA POLÍTICA DE INVERSIÓN, GENERANDO UN INFORME ANUAL Y TRIMESTRAL. NOTA 2: DERIVADO DE QUE EL FORTE CUENTA CON APORTACIONES TRIPARTITAS, NO ES POSIBLE REPORTAR EXCLUSIVAMENTE LOS RECURSOS FEDERALES EN EL RUBRO DE INGRESOS ACUMULADOS. ASIMISMO, INFORMO QUE EL SALDO INICIAL CONSIDERANDO ÚNICAMENTE EL RECURSO FISCAL DEL PERIODO QUE SE REPORTA ES EQUIVALENTE A $1,123,802,069.73 Y AL TERMINO DEL PERIODO ES POR $1,585,866,758.45 SE PRECISA QUE LA SUBCUENTA 24-2 (INCLUIDA EN LA CIFRA ANTES MENCIONADA) CONTIENE RECURSO FEDERAL Y DE LOS TRABAJADORES.</t>
  </si>
  <si>
    <t>DESTINO: DE ENERO A DICIEMBRE DE 2020 SE HAN DESTINADO RECURSOS PARA: -COMISIONES AL FIDUCIARIO POR $2´492,512.00 -HONORARIOS A DESPACHO DE AUDITORÍA EXTERNA POR $77,115.60 -IVA DE COMISIONES AL FIDUCIARIO Y DE HONORARIOS A AUDITOR EXTERNO POR $411,140.42
CUMPLIMIENTO DE LA MISIÓN:
A LA FECHA, LAS ENTIDADES FEDERATIVAS Y LA CIUDAD DE MÉXICO HAN OTORGADO 81,768 CRÉDITOS A LOS BENEFICIARIOS, PRINCIPALMENTE PARA EL PAGO DE ENGANCHE Y GASTOS DE ESCRITURACIÓN, ASÍ COMO PARA EL MEJORAMIENTO Y AMPLIACIÓN DE VIVIENDA PROPIA, DE ESTOS, LAS ENTIDADES FEDERATIVAS OTORGARON 307 CRÉDITOS DE ENERO A DICIEMBRE DE 2020. QUEDANDO EN PROCESO 272 CRÉDITOS AL 31 DE DICIEMBRE DE 2020.</t>
  </si>
  <si>
    <t>APORTACIÓN INICIAL:   MONTO: $72,000,000.00   FECHA: 15/11/1994
OBSERVACIONES: -EL IMPORTE DE LOS RENDIMIENTOS FINANCIEROS REPORTADOS CORRESPONDE A INTERESES GENERADOS DE ENERO A DICIEMBRE DE 2020 POR LA INVERSIÓN DE LOS RECURSOS DE SU PATRIMONIO.</t>
  </si>
  <si>
    <t>DESTINO: EL DÍA 17 DE DICIEMBRE DE 2020 SE REALIZÓ EL REINTEGRO DEL SALDO FINANCIERO QUE SE TENÍA REGISTRADO A ESA FECHA, DANDO CUMPLIENDO AL ARTÍCULO CUARTO TRANSITORIO, PRIMER PÁRRAFO DEL "DECRETO POR EL QUE SE REFORMAN Y DEROGAN DIVERSAS DISPOSICIONES DE LA LEY PARA LA PROTECCIÓN DE PERSONAS DEFENSORAS DE DERECHOS HUMANOS Y PERIODISTAS...; DE LA LEY FEDERAL DE PRESUPUESTO Y RESPONSABILIDAD HACENDARIA; ... DE LA LEY DE CIENCIA Y TECNOLOGÍA; ... APOYO SOCIAL PARA EX TRABAJADORES MIGRATORIOS MEXICANOS". PARA DAR CUMPLIMIENTO AL DECRETO DEL 6/11/2020, SE TUVO QUE DISPONER DE OTROS RECURSOS PARA EL REINTEGRO CORRESPONDIENTE, AL NO SER CONCEDIDA LA PRÓRROGA PARA EL REINTEGRO, POR LO QUE QUEDO COMO COMPROMISO, YA QUE EL SALDO EN EL FIDEICOMISO OBEDECE A SALDOS FRAGMENTADOS EN SUS SUBCUENTAS QUE SERÁN CUBIERTOS AL FIDEICOMITENTE (UPN) EN EL MOMENTO EN QUE SE CONSUME LA EXTINCIÓN DEL FIDEICOMISO POR PARTE DE LA FIDUCIARIA, ESTA SITUACIÓN SE REALIZA EN EL MES DE ENERO 2021 Y CON ELLO EL RECURSO CON QUE SE REALIZÓ EL REINTEGRO SERÁ RECUPERADO A SU ORIGEN.
CUMPLIMIENTO DE LA MISIÓN:
ALCANZA SU MISIÓN AL ADMINISTRAR CONVENIOS, PROYECTOS Y APOYOS QUE PERMITEN A SU COMUNIDAD UNIVERSITARIA, PARTICIPAR EN PROGRAMAS, ASÍ COMO DE BRINDAR CAPACITACIÓN A TRAVÉS DE CONVENIOS CON LAS ENTIDADES, DE ESA ADMINISTRACIÓN SE OBTIENEN REMANENTES Y RENDIMIENTOS, QUE PASAN A SER PARTE DEL PATRIMONIO Y DE ESTOS RECURSOS EL COMITÉ AUTORIZA SU USO PARA PROYECTOS O GASTOS DIRECTOS, QUE PERMITEN FOMENTAR LA INVESTIGACIÓN CIENTÍFICA Y EL DESARROLLO TECNOLÓGICO DE ACUERDO A LOS FINES DEL FONDO</t>
  </si>
  <si>
    <t>APORTACIÓN INICIAL:   MONTO: $3,194,287.01   FECHA: 29/09/2006
OBSERVACIONES: LA INFORMACIÓN SE SOPORTA CON LOS EDOS DE CUENTA Y SUBCUENTAS DE LA FIDUCIARIA, MISMA QUE A LA FECHA NO A PRESENTADO LOS ESTADOS FINANCIEROS FIDUCIARIOS; ESTE FIDEICOMISO NO RECIBE RECURSOS DEL PRESUPUESTO DE EGRESOS DE LA FEDERACIÓN NI DEL DE LA UPN PARA SUS FINES, SE MANTUVO CON RENDIMIENTOS Y REMANENTES DE PROYECTOS QUE EN SU CASO PERMITÍAN EL ORIGEN DE LOS RECURSOS TRANSFERIR AL PATRIMONIO DEL FIDEICOMISO. EL FONDO, SE CREÓ MEDIANTE CONTRATO DE FIDEICOMISO F/2001051, SIGNADO ENTRE LA UPN Y SANTANDER. SE ENCUENTRA EN PROCESO DE EXTINCIÓN POR LO QUE EL SALDO EN EL FIDEICOMISO OBEDECE A SALDOS FRAGMENTADOS EN SUS SUBCUENTAS QUE SERÁN CUBIERTOS AL FIDEICOMITENTE (UPN) EN EL MOMENTO EN QUE SE CONSUME LA EXTINCIÓN DEL FIDEICOMISO POR PARTE DE LA FIDUCIARIA, ESTA SITUACIÓN SE REALIZA EN EL MES DE ENERO 2021 Y CON ELLO EL RECURSO CON QUE SE REALIZÓ EL REINTEGRO PARA CUMPLIR CON EL DECRETO DEL 6/11/2020 SERÁ RECUPERADO A SU ORIGEN. (SE ANEXA COMPROBANTE DE REINTEGRO).</t>
  </si>
  <si>
    <t>DESTINO: LA MESA DE AYUDA DEL PROYECTO DE LA RUA-MX, CONTINUA EN OPERACIÓN Y ESTA APOYANDO A LAS DISTINTAS AREAS QUE INTERVIENEN EN EL PROYECTO RUA MX. SE REALIZARON DIVERSAS ASESORÍAS A LAS INSTITUCIONES DE EDUCACUÓN SUPERIOR PARTICIPANTES, EN LOS TEMAS DE RECURSOS ASIGNADOS, INFORMES TRIMESTRALES Y DE LAS CAPACITACIONES IMPARTIDAS
CUMPLIMIENTO DE LA MISIÓN:
LA MESA DE AYUDA DEL PROYECTO DE LA RUA-MX, CONTINUA EN OPERACIÓN Y ESTA APOYANDO A LAS DISTINTAS AREAS QUE INTERVIENEN EN EL PROYECTO RUA MX. SE REALIZARON DIVERSAS ASESORÍAS A LAS INSTITUCIONES DE EDUCACUÓN SUPERIOR PARTICIPANTES, EN LOS TEMAS DE RECURSOS ASIGNADOS, INFORMES TRIMESTRALES Y DE LAS CAPACITACIONES IMPARTIDAS</t>
  </si>
  <si>
    <t>DESTINO: CON FECHA 15 DE ABRIL DEL PRESENTE AÑO, SE CANCELÓ EL CONTRATO DE FIDEICOMISO 1995 ESTABLECIDO EN BANCO INBURSA. POR UN IMPORTE DE $14, 895,918.90, FUNDAMENTADO EN EL DECRETO POR EL QUE SE ORDENA LA EXTINCIÓN O TERMINACIÓN DE LOS FIDEICOMISOS PÚBLICOS, PUBLICADO EN EL DIARIO OFICIAL DE LA FEDERACIÓN EL DÍA 2 DE ABRIL 2020, POR LO QUE SE ENTREGÓ A LA TESOFE UN IMPORTE DE $ 14, 895,918.00, QUEDANDO UN IMPORTE DISPONIBLE DE $ 0.90, DERIVADO A QUE LA LÍNEA DE CAPTURA NO LO PERMITIÓ.
CUMPLIMIENTO DE LA MISIÓN:
DEL PROGRAMA DE MANUTENCIÓN –APOYA TU TRANSPORTE UNAM, SE LOGRO CUBRIR EL OBJETIVO SOBRE EL PAGO DE LAS BECAS DEL CICLO ESCOLAR 2018-2019 Y DEL CICLO ESCOLAR 2019-2020, PARA MANUTENCIÓN SE LLEVO A CABO UNA ADMON, EJECUCIÓN Y APLICACIÓN DE LOS RECURSOS FINANCIEROS OTORGADOS AL PROGRAMA CUMPLIENDO LOS PROTOCOLOS DE TIEMPO Y FORMA. LO ANTERIOR CONTRIBUYE A UNA MAYOR CLARIDAD Y TRANSPARENCIA DEL MANEJO DE LOS RECURSOS DESTINADOS.</t>
  </si>
  <si>
    <t>APORTACIÓN INICIAL:   MONTO: $360,010,000.00   FECHA: 22/08/2018
OBSERVACIONES: ESTE FIDEICOMISO ES DE VITAL IMPORTANCIA PORQUE OTORGA BECAS Y/O APOYOS A LOS ESTUDIANTES DE EDUCACIÓN BÁSICA, MEDIA SUPERIOR, SUPERIOR Y PERSONAL ACADÉMICO DEL SISTEMA EDUCATIVO NACIONAL PARA FOMENTAR EL INGRESO, PERMANENCIA, EGRESO Y CONTINUACIÓN DE ESTUDIOS DE LA POBLACIÓN ESTUDIANTIL. CON FECHA 15 DE ABRIL DEL PRESENTE AÑO, SE CANCELÓ EL CONTRATO DEL FIDEICOMISO 1995, ESTABLECIDO EN BANCO INBURSA, ENTREGANDO A LA TESOFE LA DISPONIBILIDAD TOTAL A DICHA FECHA, FUNDAMENTADO EN EL DECRETO POR EL QUE SE ORDENA LA EXTINCIÓN O TERMINACIÓN DE LOS FIDEICOMISOS PÚBLICOS, PUBLICADO EN EL DIARIO OFICIAL DE LA FEDERACIÓN EL DIA 2 DE ABRIL 2020.</t>
  </si>
  <si>
    <t>APORTACIÓN INICIAL:   MONTO: $50,000.00   FECHA: 30/03/2000
OBSERVACIONES: DE CONFORMIDAD CON LA NIF-B-16 ESTADOS FINANCIEROS CON PROPÓSITOS NO LUCRATIVOS, EL PATRIMONIO DEL FIDEICOMISO SE INTEGRA POR RESTRINGIDO Y NO RESTRINGIDO.</t>
  </si>
  <si>
    <t>DESTINO: EL IMPORTE DEL RUBRO “EGRESOS ACUMULADOS EN EL PERIODO QUE SE REPORTA” FUE DESTINADO AL PAGO DE COMPROMISOS ADQUIRIDOS CON PROVEEDORES (PERSONAS FÍSICAS Y MORALES) QUE PROPORCIONARON MATERIALES O EQUIPO Y/O BRINDARON ALGÚN SERVICIO PARA EL DESARROLLO DE LOS 125 PROYECTOS DE INVESTIGACIÓN QUE FUERON AUTORIZADOS EN LA PRIMERA SESIÓN DEL COMITÉ TÉCNICO DEL EJERCICIO 2019 Y QUE SON FINANCIADOS CON RECURSOS DE ESTE FIDEICOMISO.
CUMPLIMIENTO DE LA MISIÓN:
EN LA PRIMERA SESIÓN ORDINARIA DEL COMITÉ TÉCNICO DEL 2019 SE AUTORIZÓ EL APOYO ECONÓMICO A 125 PROYECTOS DE INVESTIGACIÓN POR LA CANTIDAD DE $50,920,455.00 DE LOS CUALES AL TÉRMINO DEL CUARTO TRIMESTRE DE 2020 SE CUENTA CON UN AVANCE DEL 72.40 %. *NOTA: ESTA CIFRA PUEDE VARIAR DEBIDO A LAS VALUACIONES DE LAS PROVISIONES PARA GASTOS DE LOS PROYECTOS EN MONEDA EXTRANJERA.</t>
  </si>
  <si>
    <t>APORTACIÓN INICIAL:   MONTO: $50,000,000.00   FECHA: 26/09/2018
OBSERVACIONES: AL 31 DE DICIEMBRE DE 2020 EL FONDO DE INVESTIGACIÓN Y DESARROLLO TECNOLÓGICO DEL CINVESTAV TIENE EL COMPROMISO DE FINANCIAR 125 PROYECTOS DE INVESTIGACIÓN, LOS CUALES SE TIENE PREVISTO QUE CONCLUYAN EN EL MES DE ABRIL DEL EJERCICIO 2021.</t>
  </si>
  <si>
    <t>DESTINO: EN EL CUARTO TRIMESTRE DEL EJERCICIO PRESUPUESTAL 2020, CON LOS RECURSOS DEL FIDEICOMISO FONDO PARA EL DEPORTE DE ALTO RENDIMIENTO (FODEPAR) SE BRINDARON LOS APOYOS CONFORME A LOS CRITERIOS CONTENIDOS EN LAS REGLAS DE OPERACIÓN DEL FONDO, POR CUANTO A LOS APOYOS ECONÓMICOS VITALICIOS A MEDALLISTAS OLÍMPICOS Y PARALÍMPICOS; APOYOS ORDINARIOS Y ESPECIALES A DEPORTISTAS; APOYOS ORDINARIOS A ENTRENADORES (Y GRUPO MULTIDISCIPLINARIO), ASÍ COMO LOS APOYOS DIVERSOS PARA LA PREPARACIÓN Y PARTICIPACIÓN DE LOS DEPORTISTAS EN DIVERSAS COMPETENCIAS DEPORTIVAS, COMO CAMPAMENTOS, CONCENTRACIONES, ELIMINATORIAS Y CLASIFICATORIOS RUMBO PRÓXIMOS JUEGOS OLÍMPICOS Y PARALÍMPICOS, TOKIO, JAPÓN 2021; ADICIONAL A ELLO, SE ATENDIERON ALGUNAS NECESIDADES QUE SE ENCONTRABAN PENDIENTES EN LOS RUBROS DE TRANSPORTE, COMIDA, COMPLEMENTOS E INSUMOS MÉDICOS, VESTUARIO, CALZADO Y MATERIAL DEPORTIVO, ENTRE OTROS, APOYÁNDOSE TAMBIÉN A BENEFICIARIOS QUE CONFORMARON LAS PRESELECCIONES Y SELECCIONES NACIONALES, EN SU PREPARACIÓN Y PARTICIPACIÓN EN COMPETENCIAS TANTO NACIONALES COMO INTERNACIONALES RUMBO A LAS JUSTAS OLÍMPICAS Y PARALÍMPICAS.
CUMPLIMIENTO DE LA MISIÓN:
EN EL CUARTO TRIMESTRE DEL 2020, SE APOYO A 722 BENEFICIARIOS DEL FODEPAR; 97 SON MED OLÍMPICOS, 80 SON MED PARALÍMPICOS, 269 SON DEPORTISTAS DEL DEPORTE CONVENCIONAL DE 37 DISCIPLINAS DE ALTO RENDIMIENTO, 47 SON DEPORTISTAS DEL DEPORTE ADAPTADO INTEGRADOS EN 10 DISCIPLINAS DE ALTO RENDIMIENTO, ASÍ COMO 25 ENTRENADORES DEL DEPORTE ADAPTADO Y 204 ENTRENADORES DEL DEPORTE CONVENCIONAL. CONFORME A O ESTABLECIDO EN EL CONTRATO CONSTITUTIVO, REGLAS DE OPERACION Y ACUERDOS DEL COMITE TECNICO</t>
  </si>
  <si>
    <t>APORTACIÓN INICIAL:   MONTO: $25,000,000.00   FECHA: 30/09/1998
OBSERVACIONES: LOS RENDIMIENTOS FINANCIEROS POR $ 7,733,753.82 CORRESPONDEN A LOS INTERESES SOBRE LAS INVERSIONES; LAS RECUPERACIONES DE APOYOS NO EJERCIDOS CORRESPONDEN A REINTEGROS DE LAS ASOCIACIONES DEPORTIVAS; LOS GASTOS DE OPERACIONES QUE SE INCLUYEN POR $325,952,360.55, SON LOS HONORARIOS FIDUCIARIOS Y COMISIONES PAGADAS POR $492,074.00 Y $78,731.84 DE IMPUESTOS Y DERECHOS, RESPECTIVAMENTE; TODOS SE MUESTRAN EN EL ESTADO DE ACTIVIDADES. LOS ENTEROS A TESOFE POR $46,570,461.00 SON RETENCIONES DE ISR E IVA. LOS EGRESOS ACUMULADOS EN EL ELERCICIO POR $325,381,554.71 CORRESPONDEN A LOS GASTOS POR PROGRAMAS. LA INFORMACIÓN QUE SE REPORTA SOBRE LOS ESTADOS DE CUENTA, DE INVERSIÓN Y DE SITUACIÓN FINANCIERA, SON LOS QUE SE TIENEN AL CIERRE DEL 31 DICIEMBRE 2020, CABE SEÑALAR QUE NO SE CUENTA CON INFORMACIÓN PREVIA AL 30 DE SEPTIEMBRE DE 2020, PUESTO QUE NO EXISTE ACTA DE ENTREGA DEL PERSONAL ADMINISTRATIVO ANTERIOR DE LA SUBDIRECCIÓN DE CALIDAD PARA EL DEPORTE.</t>
  </si>
  <si>
    <t>DESTINO: LOS RECURSOS SON UTILIZADOS PARA EFECTUAR LOS PAGOS QUE APOYAN LA EDICIÓN, IMPRESIÓN, PUBLICACIÓN, DISTRIBUCIÓN Y COMERCIALIZACIÓN DE LOS LIBROS QUE INTERESAN AL SUBSISTEMA DE EDUCACIÓN MEDIA SUPERIOR DE LA SEP Y PARA PROCEDER A LA ADQUISICIÓN DE LOS MATERIALES Y EQUIPOS NECESARIOS PARA EL CUMPLIMIENTO DEL OBJETO DEL FIDEICOMISO 853-3.LO ANTERIOR HASTA LA FECHA EN QUE SE INICIO CON EL PROCESO DE EXTINCIÓN.
CUMPLIMIENTO DE LA MISIÓN:
SE REALIZÓ EL COBRO DE LAS VENTAS DE LOS LIBROS COMERCIALIZADOS Y DISTRIBUIDOS EN LOS DISTINTOS PLANTELES DE LA UEMSTIS,(OTRAS APORTACIONES) EN EL MES DE FEBRERO. SE EFECTUARON LOS PAGOS CORRESPONDIENTES A LOS COMPROMISOS DE LAS ADQUISICIONES, ARRENDAMIENTOS Y SERVICIOS CONTRATADOS PARA EL CUMPLIMIENTO DEL OBJETO DEL FIDEICOMISO 853-3." LO ANTERIOR HASTA LA FECHA EN QUE SE INICIO EL PROCESO DE EXTINCIÓN DEL FIDEICOMISO.</t>
  </si>
  <si>
    <t>APORTACIÓN INICIAL:   MONTO: $1,500,000.00   FECHA: 25/06/1992
OBSERVACIONES: LA INFORMACIÓN REPORTADA SE OBTUVO DE LOS ESTADOS DE CUENTA DE BANCOS E INVERSIONES Y DE LA BALANZA DE COMPROBACIÓN DE LA CONTABILIDAD DEL FIDEICOMISO SEP/DGETI/FCE AL 31 DE DICIEMBRE DE 2020.</t>
  </si>
  <si>
    <t>DESTINO: CUBRIR LAS OBLIGACIONES QUE TIENE LA ENTIDAD PARA CON SU PERSONAL EN CASO DE DESPIDO, ASÍ COMO EL QUE SE SEPARE VOLUNTARIAMENTE DE SU EMPLEO, SIEMPRE QUE HAYAN CUMPLIDO QUINCE AÑOS DE SERVICIO POR LO MENOS, DE ACUERDO A LO QUE ESTABLECE EL ARTICULO 162 DE LA LEY FEDERAL DEL TRABAJO.
CUMPLIMIENTO DE LA MISIÓN:
EL CONTAR CON EL FIDEICOMISO PARA EL OTORGAMIENTO Y PAGO DE PRIMAS DE ANTIGÜEDAD DE SU PERSONAL Y LOS BENEFICIARIOS QUE ESTOS DESIGNEN EN SU CASO, NOS PERMITIRÁ DAR CUMPLIMIENTO A LO ESTABLECIDO EN EL ARTICULO 162 DE LA LEY FEDERAL DEL TRABAJO, CONTANDO AL 31 DE DICIEMBRE DE 2020 CON UN PATRIMONIO DE $23,207.20</t>
  </si>
  <si>
    <t>DESTINO: ENTREGAR A CADA UNO DE LOS FIDEICOMISARIOS LA PARTE QUE LE CORRESPONDA DEL PATRIMONIO DEL FIDEICOMISO EN LA FECHA DE LA LIQUIDACION ANUAL O AL TERMINO DE SU RELACION DE TRABAJO CON LA FIDEICOMITENTE. ASI COMO OTORGAR PRESTAMOS A LOS FIDEICOMISARIOS.
CUMPLIMIENTO DE LA MISIÓN:
EL CONTAR CON EL FIDEICOMISO DE ADMINISTRACIÓN E INVERSIÓN PARA EL MANEJO DEL FONDO DE AHORRO DE LOS TRABAJADORES DEL FONDO DE CULTURA ECONÓMICA, NOS PERMITIRÁ DAR CUMPLIMIENTO A LO PACTADO EN LA CLÁUSULA QUINCUAGÉSIMA DEL CONTRATO COLECTIVO DE TRABAJO DEL SUTFCE, ALCANZANDO AL 31 DE DICIEMBRE DE 2020, UN PATRIMONIO DE $601,842.03.</t>
  </si>
  <si>
    <t>APORTACIÓN INICIAL:   MONTO: $360,000,000.00   FECHA: 13/06/2008
OBSERVACIONES: AL CUARTO TRIMESTRE DE 2020, SE PRESENTAN ESTADOS FINANCIEROS EN CEROS AL 30 DE JUNIO DE 2015, CONVENIO DE EXTINCIÓN Y OFICIO POR MEDIO DEL CUAL EL ESTADO DE JALISCO INFORMA QUE CUMPLIÓ CON EL OBJETO DEL FIDEICOMISO Y EN RAZÓN DE ESTO SOLICITA LA BAJA DEL MISMO, EN ESTE PORTAL, YA QUE CUMPLE CON LOS REQUISITOS ESTABLECIDOS EN EL ARTÍCULO 221 DE LA LFPRH.</t>
  </si>
  <si>
    <t>APORTACIÓN INICIAL:   MONTO: $10,000,000.00   FECHA: 12/10/2009
OBSERVACIONES: PARA EL CUARTO TRIMESTRE DE 2020, AUNADO A AL OFICIO SD/221/17 DE FECHA 06 DE ABRIL DE 2017, DONDE SOLICITO INFORMACIÓN AL ESTADO, CON LA FINALIDAD DE QUE REMITAN LA DOCUMENTACIÓN QUE SEÑALA EL ARTÍCULO 221 DEL REGLAMENTO A LA LEY DE PRESUPUESTO Y RESPONSABILIDAD HACENDARÍA, SE ENVIÓ EL OFICIO SD/102/2017 DE FECHA 24 DE AGOSTO DE 2017 EN ALCANCE AL ANTERIOR, ASIMISMO EN FECHA 07 DE NOVIEMBRE SE ENVIÓ EL OFICIO SD/725/17,EN FECHA 31 DE JULIO DE 2018, SE PRESENTO EL OFICIO SD/561/18 SIN QUE HASTA EL MOMENTO SE TENGA RESPUESTA DE LOS MISMOS.</t>
  </si>
  <si>
    <t>APORTACIÓN INICIAL:   MONTO: $10,000,000.00   FECHA: 13/10/2009
OBSERVACIONES: PARA EL CUARTO TRIMESTRE DE 2020, SE INFORMA QUE LA CUENTA DEL FIDEICOMISO PRESENTA UN SALDO EN "CEROS", SE ANEXA AL PRESENTE INFORME ESTADO DE CUENTA AL 30 DE SEPTIEMBRE DE 2015,ASÍ COMO OFICIO DEL BANCO SANTANDER DONDE INFORMA LA CANCELACIÓN DE LA SUBCUENTA Y CONVENIO DE EXTINCIÓN, POR LO CUAL CON FUNDAMENTO EN EL ARTICULO 221 DEL REGLAMENTO A LA LEY DE PRESUPUESTO Y REPONSABILIDAD HACENDARIA,SE SOLICITA LA BAJA DEL FIDEICOMISO. RESPECTO DE LA OBSERVACIÓN REALIZADA POR SEP, ESTAMOS EN ESPERA DE QUE EL ESTADO NOS PROPORCIONE EL DOCUMENTO PARA ACLARAR EL NUMERO DE LA SUBCUENTA.</t>
  </si>
  <si>
    <t>APORTACIÓN INICIAL:   MONTO: $100,000,000.00   FECHA: 27/11/2009
OBSERVACIONES: PARA EL CUARTO TRIMESTRE DE 2020, SE INFORMA QUE LA CUENTA DEL FIDEICOMISO PRESENTA UN SALDO EN "CEROS", ASI MISMO SE ANEXA CONVENIO DE EXTINCION Y OFICIO MEDIANTE EL CUAL EL ESTADO REMITA EL CONVENIO DE EXTINCION. CON FUNDAMENTO EN EL ARTICULO 221 RLFPRH Y POR LO ANTES EXPUESTO SE SOLICITA LA BAJA DE LA CLAVE DEL SISTEMA DE CONTROL Y TRANSPARENCIA DE FIDEICOMISO DE LA SHCP TODA VEZ QUE EL OBJETO PARA EL CUAL FUE CREADO EL FIDEICOMISO FUE CUMPLIDO.</t>
  </si>
  <si>
    <t>DESTINO: DE ENERO A DICIEMBRE DE 2020 SE HAN DESTINADO RECURSOS PARA: -COMISIONES AL MANDATARIO POR $539,903.83 -HONORARIOS A DESPACHO DE AUDITORÍA EXTERNA POR $60,563.40 -IVA DE COMISIONES AL MANDATARIO Y DE HONORARIOS A AUDIROR EXTERNO POR $96,074.75
CUMPLIMIENTO DE LA MISIÓN:
EN RAZÓN DE LAS CIRCUNSTANCIAS DE SALUD ACTUALES, NO SE HA TERMINADO DE INTEGRAR EL COMITÉ OPERATIVO EN LA CIUDAD DE MÉXICO.</t>
  </si>
  <si>
    <t>APORTACIÓN INICIAL:   MONTO: $325,113,182.43   FECHA: 31/05/2010
OBSERVACIONES: -EL IMPORTE DE LOS RENDIMIENTOS FINANCIEROS REPORTADOS CORRESPONDE A INTERESES GENERADOS DE ENERO A DICIEMBRE DE 2020 POR LA INVERSIÓN DE LOS RECURSOS DE SU PATRIMONIO.</t>
  </si>
  <si>
    <t>M7B</t>
  </si>
  <si>
    <t>INSTITUTO DE SALUD PARA EL BIENESTAR</t>
  </si>
  <si>
    <t>FIDEICOMISO FONDO DE SALUD PARA EL BIENESTAR</t>
  </si>
  <si>
    <t>I. LA ATENCIÓN DE ENFERMEDADES QUE PROVOCAN GASTOS CATASTROFICOS, ENTENDIDOS ESTOS COMO AQUELLOS QUE DERIBAN DE TRATAMIENTOS Y MEDICAMENTOS ASOCIADOS, DEFINIDOS POR EL CONSEJO DE SALUBRIDAD GENERAL, QUE SATISFAGAN LAS NECESIDADES DE SALUD MEDIANTE LA CONBINACION DE INTERVENCIONES DE TIPO PREVENTIVO, DIAGNÓSTICO, TERAPEUTICO, PALIATIVO Y REABILITACION, CON CRITERIOS EXPLICITOS DE CARACTER CLINICO Y EPIDEMIOLOGICO, SELECCIONADAS CON BASE A SU SEGURIDAD, EFICACIA, PAGO, EFECTIVIDAD, ADHERENCIA A NORMAS ETICAS PROFESIONALES Y ACEPTABILIDAD SOCIAL QUE IMPLIQUEN UN ALTO COSTO EN VIRTUD EN SU GRADO DE COMPLEJIDAD O ESPECIALIDAD Y EL NIVEL O FRECUENCIA CON LA QUE OCURREN. II. LA ATENCIÓN DE NECESIDADES DE INFRAESTRUCTURA PREFERENTEMENTE EN LA ENTIDADES FEDERATIVAS CON MAYOR MARGINACIÓN SOCIAL, Y III. COMPLETAR LOS RECURSOS DESTINADOS AL ABASTO Y DISTRIBUCIÓN DE MEDICAMENTOS Y DEMÁS INSUMOS, ASÍ COMO DEL ACCESO A EXÁMENES CLÍNICOS, ASOCIADOS A PERSONAS SIN SEGURIDAD SOCIAL.</t>
  </si>
  <si>
    <t>APORTACIÓN INICIAL:   MONTO: $125,000.00   FECHA: 17/11/2004
OBSERVACIONES: LAS CIFRAS CORRESPONDEN A LO QUE REFLEJA EL ESTADO DE CUENTA DEL FIDUCIARIO.</t>
  </si>
  <si>
    <t>APORTACIÓN INICIAL:   MONTO: $14,000,000.00   FECHA: 25/08/1993
OBSERVACIONES: EL ÚLTIMO ESTADO DE CUENTA QUE NOS PROPORCIONÓ NACIONAL FINANCIERA ES EL DEL MES DE NOVIEMBRE DEL 20202, DEBIDO A QUE YA FUE CANCELADO POR AL EXTINCIÓN DEL FIDEICOMISO; POR ESTA RAZÓN EL INFORME TRIMESTRAL SE REALIZA CON EL MES DE NOVIEMBRE DEL 2020.</t>
  </si>
  <si>
    <t>APORTACIÓN INICIAL:   MONTO: $0.01   FECHA: 13/03/1976
OBSERVACIONES: A LA FECHA LAMENTABLEMENTE ESTA UNIDAD NO CUENTA CON EL ESTADO DE CUENTA Y CON EL ESTADO DE SITUACIÓN CONTABLE AL 31 DE DICIEMBRE DEL 2020, QUE EMITE LA FIDUCIARIA BANCO SANTANDER MÉXICO, S.A., MOTIVO POR EL CUAL NO ES POSIBLE PROPORCIONAR LAS CIFRAS ACTUALIZADAS AL 31 DE DICIEMBRE 2020, NO OBSTANTE, A EFECTO DE NO INCUMPLIR CON EL PLAZO ESTABLECIDO PARA LA ENTREGA DE INFORMACIÓN, SE PROPORCIONA LA MISMA CON CIFRAS AL 30 DE NOVIEMBRE DEL 2020.</t>
  </si>
  <si>
    <t>APORTACIÓN INICIAL:   MONTO: $202,258,000.00   FECHA: 13/07/1990
OBSERVACIONES: FIDEICOMISO DE PRESTACIONES LABORALES EXPUESTO A LAS FLUCTUACIONES DE LOS MERCADOS FINANCIEROS. EL IMPORTE DE LA APORTACIÓN INICIAL POR $202,258,000.00 ESTA EXPRESADA EN VIEJOS PESOS DEL 13 DE JULIO DE 1990. LA PRESENTE INFORMACIÓN CORRESPONDE AL FIDEICOMISO DE PRIMAS POR EL PERIODO DEL 4TO. TRIMESTRE DE 2020.</t>
  </si>
  <si>
    <t>APORTACIÓN INICIAL:   MONTO: $40,137,699.09   FECHA: 18/02/1985
OBSERVACIONES: CIFRAS CONFORME AL ESTADO DE CUENTA DE LA FIDUCIARIA (CI BANCO) EL IMPORTE DE LA APORTACIÓN INICIAL POR $40,137,699.09 ESTA EXPRESADA EN VIEJOS PESOS DEL 18 DE FEBRERO DE 1985. LA PRESENTE INFORMACIÓN CORRESPONDIENTE AL FIDEICOMISO DE PENSIONES POR EL PERIODO DEL 4TO. TRIMESTRE 2020.</t>
  </si>
  <si>
    <t>DESTINO: SIN EROGACIONES POR CONCEPTO DE COMISIONES, ASÍ COMO GASTOS DE ADMINISTRACIÓN Y PROMOCIÓN.
CUMPLIMIENTO DE LA MISIÓN:
GARANTIZAR LOS FINANCIAMINETOS QUE OTORGUE EL BANCO DE CRÉDITO RURAL DEL ISTMO, SOCIEDAD NACIONAL DE CRÉDITO, A LO PEQUEÑOS PROPIETARIOS QUE DESEEN PARTICIPAR EN EL PROGRAMA. SIN EMBARGO MEDIANTE IV-400-0166/2016 DE 16 DE NOVIEMBRE SE INTRUYO AL SAE REALIZAR LOS PAGOS CORRESPONDIENTES CON CARGO AL FIDEICOMISO. EL MES DE SEPTIEMBRE DE 2018, SE CONCLUYÓ CON LA REVERSIÓN TOTAL DE LOS IMUEBLES, A SUS RESPECTIVOS FIDEICOMITENTES ORIGINALES.</t>
  </si>
  <si>
    <t>APORTACIÓN INICIAL:   MONTO: $20,000,000.00   FECHA: 28/08/1996
OBSERVACIONES: DE ACUERDO AL "DECRETO POR EL QUE SE ORDENA LA EXTINCIÓN O TERMINACIÓN DE LOS FIDEICOMISOS PÚBLICOS, MANDATOS PÚBLICOS Y ANÁLOGOS" SI COMO OFICIO DCALA/DEFLA/248/2020 DONDE EL INDEP HACE ENTREGA LOS COMPROBANTES DE "RECIBO DE PAGO DE CONTRIBUCIONES, PRODUCTOS Y APROVECHAMIENTOS FEDERALES" DE LA TOTALIDAD DE LOS RECURSOS PÚBLICOS FEDERALES QUE CONFORMAN EL PATRIMONIO DEL MISMO. SE HACE LA CAPTURA DE ESTA INFORMACIÓN, DE CONFORMIDAD CON LA DOCUMENTACIÓN SOPORTE PROPORCIONADA POR EL SERVICIO DE ADMINISTRACIÓN Y ENAJENACIÓN DE BIENES.</t>
  </si>
  <si>
    <t>DESTINO: OTORGAR CRÉDITOS PARA LA ADQUISICIÓN DE PREDIOS RÚSTICOS EN EL ESTADO DE CHIAPAS. LOS INGRESOS QUE SE REPORTAN CORRESPONDEN A INTERESES, Y LOS EGRESOS A COMISIONES PAGADAS Y GASTOS DE ADMINISTRACIÓN Y PROMOCIÓN. ASÍ COMO EL REINTEGRO A LA TESOFE POR $45,748,075.00 DE ACUERDO AL "DECRETO POR EL QUE SE ORDENA LA EXTINCIÓN O TERMINACIÓN DE LOS FIDEICOMISOS PÚBLICOS, MANDATOS PÚBLICOS Y ANÁLOGOS"
CUMPLIMIENTO DE LA MISIÓN:
SEGÚN OFICIO DCJF/DEF/050/2019, DE FECHA 11 DE JUNIO DE 2019, SUSCRITO POR EL DIRECTOR EJECUTIVO FIDUCIARIO DEL SAE, EN EL CUAL INDICA QUE EL FIDEICOMISO ESTA VINCULADO CON LA CANCELACIÓN DE 70 HIPOTECAS INMOBILIARIAS, CORRESPONDIENTE A LOS 70 FIDEICOMISOS DE GARANTÍA Y LA POSTERIOR EXTINCIÓN DE ÉSTOS, LOS CUALES SON ADMINISTRADOS POR UN FIDUCIARIO DENOMINADO "ALMACENES GENERALES DEL BAJÍO, S.A. DE C.V." (ALGEBASA), ANEXADO EN EL PASH EN EL REGISTRO DEL 3ER. TRIMESTRE DEL EJERCICIO FISCAL 2019.</t>
  </si>
  <si>
    <t>APORTACIÓN INICIAL:   MONTO: $10,000,000.00   FECHA: 27/04/1995
OBSERVACIONES: SEGÚN OFICIO NO. DCJF/DEF/CJF/050/2019, DE FECHA 11 DE JUNIO DE 2019, SUSCRITO POR EL DIRECTOR EJECUTIVO FIDUCIARIO DEL SAE, EN EL CUAL INDICA EL AVANCE DE EXTINCIÓN, QUE ESTA VINCULADO CON LA CANCELACIÓN DE 70 HIPOTECAS INMOBILIARIAS, CORRESPONDIENTES A LOS 70 FIDEICOMISOS DE GARANTÍA, Y LA POSTERIOR EXTINCIÓN DE ÉSTOS. MISMO QUE SE ADJUNTO EN EL 3ER. TRIMESTRE DEL PASH 2019. Y DE ACUERDO AL "DECRETO POR EL QUE SE ORDENA LA EXTINCIÓN O TERMINACIÓN DE LOS FIDEICOMISOS PÚBLICOS, MANDATOS PÚBLICOS Y ANÁLOGOS" SI COMO OFICIO DCALA/DEFLA/248/2020 DONDE EL INDEP DONDE HACE ENTREGA LOS COMPROBANTES DE "RECIBO DE PAGO DE CONTRIBUCIONES, PRODUCTOS Y APROVECHAMIENTOS FEDERALES" DE LA TOTALIDAD DE LOS RECURSOS PÚBLICOS FEDERALES QUE CONFORMAN EL PATRIMONIO DEL MISMO; POR LO QUE NO HAY MOVIMIENTO (SE ANEXAN RECIBOS DE ENTERO).</t>
  </si>
  <si>
    <t>DESTINO: SE HIZO UN REINTEGRO A LA TESOFE CON UN MONTO DE $ 1,174,342,126.00, 15/04/2020
CUMPLIMIENTO DE LA MISIÓN:
LAS METAS CORRESPONDEN A LAS PROPORCIONADAS POR LA UR 510 - UNIDAD DE PROGRAMAS DE APOYO A LA INFRAESTRUCTURA Y SERVICIOS (UPAIS) EN EL MARCO DEL PROGRAMA DE MEJORAMIENTO URBANO (PMU)</t>
  </si>
  <si>
    <t>APORTACIÓN INICIAL:   MONTO: $100,000.00   FECHA: 08/08/2019
OBSERVACIONES: SE ANEXA ESTADOS FINANCIEROS AL 31 DE DICIEMBRE DE 2020 Y FICHAS DE REINTEGRO Y OFICIO DIR.JUR.FID ADM/0810.2020 POR EL ORDEMANIENTO DEL DECRETO POR EL QUE SE ORDENA LA EXTINCIÓN O TERMINACIÓN DE LOS FIDEICOMISOS PÚBLICOS, MANDATOS PÚBLICOS Y ANÁLOGOS PUBLICADOS EN EL DOF.</t>
  </si>
  <si>
    <t>APORTACIÓN INICIAL:   MONTO: $160,600.00   FECHA: 01/03/1990
OBSERVACIONES: SE REPORTA EL SALDO QUE PRESENTA EL BANCO A DICIEMBRE 2019</t>
  </si>
  <si>
    <t>DESTINO: EL SALDO NETO DEL PERIODO A INFORMAR CORRESPONDE AL ESTADO DE POSICIÓN FINANCIERA AL 30 DE SEPTIEMBRE DE 2020, Y EN EL ESTADO DE RESULTADOS NO SE REGISTRARON INGRESOS Y EGRESOS EN ESTE TRIMESTRE.
CUMPLIMIENTO DE LA MISIÓN:
SE REMITE LA JUSTIFICACIÓN CORRESPONDIENTE PARA NO PRESENTAR EN ESTE CASO, EL REQUISITO QUE ESTABLECE LA FRACCIÓN III DEL ARTÍCULO 218 DEL REGLAMENTO DE LA LEY FEDERAL DE PRESUPUESTO Y RESPONSABILIDAD HACENDARIA, PARA LA RENOCACIÓN O ACTUALIZACIÓN ANUAL DEL ACTO JURÍDICO. Y LO ÚNICO APLICABLE ES LA FRACCIÓN I DEL ARTÍCULO 218.</t>
  </si>
  <si>
    <t>APORTACIÓN INICIAL:   MONTO: $999,996.00   FECHA: 27/12/2001
OBSERVACIONES: SE REPORTA INFORMACIÓN FINANCIERA AL 31 DE DICIEMBRE DEL 2020</t>
  </si>
  <si>
    <t>APORTACIÓN INICIAL:   MONTO: $500,000.00   FECHA: 27/12/2001
OBSERVACIONES: SE REPORTA LA INFORMACIÓN CON FECHA AL 31 DE DICIEMBRE DEL 2020</t>
  </si>
  <si>
    <t>DESTINO: RADICAR A LAS REPRESENTACIONES AGRARIAS Y OFICINAS CENTRALES RECURSOS DEL PROGRAMA FONORDE, PARA LA OPERACIÓN DEL PROGRAMA. ASÍ COMO UNA ORDEN DE PAGO POR LA VENTA DE TERRENOS NACIONALES.
CUMPLIMIENTO DE LA MISIÓN:
SE ANEXA JUSTIFICACIÓN DE METAS PROPORCIONADA POR LA DIRECCIÓN GENERAL DE LA PROPIEDAD RURAL MEDIANTE CORREO ELECTRÓNICO DE FECHA 19-01-2021.</t>
  </si>
  <si>
    <t>APORTACIÓN INICIAL:   MONTO: $1,344,154.79   FECHA: 31/10/1996
OBSERVACIONES: ESTOS RECURSOS CONSTITUYEN POR LEY AGRARIA EL CAPITAL DE TRABAJO PARA REGULARIZAR LOS TERRENOS NACIONALES Y LAS COLONIAS AGRICOLAS Y GANADERAS EN EL TERRITORIO NACIONAL. SE ANEXAN LOS ESTADOS FINANCIEROS AL 31 DE DICIEMBRE DE 2020. LA DISPONIBILIDAD DEL EJERCICIO 2018 CORRESPONDE AL SALDO FINAL DEL FLUJO DE EFECTIVO AL 31-12-2018, DADO QUE POR RECOMENDACIÓN DE LA ASF A PARTIR DEL 4TO TRIMESTRE DE 2017, SE REPORTA CON BASE AL FLUJO DE EFECTIVO.</t>
  </si>
  <si>
    <t>DESTINO: PAGO DE HONORARIOS AL FIDUCIARIO, IMPUESTOS, GASTOS DE OPERACIÓN Y ADMINISTRACIÓN Y PRIMER ENTERO DE RECURSOS A LA TESOFE EN EL MARCO DEL DECRETO DE EXTINCIÓN DE FIDEICOMISOS.
CUMPLIMIENTO DE LA MISIÓN:
MEDIANTE EL APOYO A PROYECTOS DE ADAPTACIÓN Y MITIGACIÓN AL CAMBIO CLIMÁTICO SE CUMPLE CON LO QUE SEÑALAN LOS ARTÍCULOS 80 Y 82 DE LA LEY GENERAL DE CAMBIO CLIMÁTICO, ANTES DEL 06 DE NOVIEMBRE DEL 2020, FECHA EN QUE SE PUBLICÓ EN EL DOF EL DECRETO DE EXTINCIÓN DE FIDEICOMISOS QUE INCLUYE EL CORRESPONDIENTE AL FONDO PARA EL CAMBIO CLIMÁTICO</t>
  </si>
  <si>
    <t>APORTACIÓN INICIAL:   MONTO: $1,000,000.00   FECHA: 27/12/2012
OBSERVACIONES: RESULTADOS ALCANZADOS: SE ENCUENTRAN EN PROCESO DE FIRMA LOS CONTRATOS DE APOYO FINANCIERO DE LAS PROPUESTAS GANADORAS DE LA CONVOCATORIA 12/19, EN LA SEMANA DEL 18 AL 22 DE ENERO DEL 2021 INICIARÁ LA MINISTRACIÓN DE LOS RECURSOS DE LOS 3 CONTRATOS FIRMADOS E INICIO EN LA IMPLEMENTACIÓN DE LOS PROYECTOS. RESPECTO AL PROYECTO "TERRITORIOS PRODUCTIVOS SOSTENIBLES (TPS)"" FINANCIADO POR EL BANCO MUNDIAL, SE CONTRATÓ A LA COORDINADORA GENERAL, LA COORDINADORA ADMINISTRATIVA Y FINANCIERA Y AL ESPECIALISTA EN ADQUISICIONES DE LA UNIDAD COORDINADORA DEL PROYECTO. ACTUALMENTE, SE ENCUENTRA EN PROCESO LA FIRMA DE LOS CONTRATOS DEL COORDINADOR TÉCNICO Y LA ESPECIALISTA EN BIODIVERSIDAD DE CAMBIO CLIMÁTICO.</t>
  </si>
  <si>
    <t>DESTINO: LOS RECURSOS SE DESTINARON A LOS HONORARIOS MENSUALES PAGADOS A BANOBRAS POR $133,603.82 EN EL MES DE OCTUBRE Y POR $ 139,054.85 EN LOS MESES DE NOVIEMBRE Y DICIEMBRE, EL PAGO DE HONORARIOS AL DESPACHO AUDITOR POR LA CANTIDAD DE $ 2,691.78 EN EL MES DE DICIEMBRE, ADEMÁS DEL PAGO DE LA SEGUNDA MINISTRACIÓN PARA LA EJECUCIÓN DEL PROYECTO "ESTRATEGIA DE COMUNICACIÓN DE LA COMISIÓN AMBIENTAL DE LA MEGALÓPOLIS (CAME)" POR LA CANTIDAD DE $ 1,196,507.52 EN EL ME DE NOVIEMBRE, TERCER MINISTRACIÓN PARA LA EJECUCIÓN DEL PROYECTO "ESTUDIO DE LAS FUENTES FIJAS Y MÓVILES PARA DEFINIR CRITERIOS QUE CONTRIBUYAN A MEJORAR LA CALIDAD DEL AIRE DE LA MEGALÓLIS" POR LA CANTIDAD DE $ 1,425,000.00 Y LA PRIMER MINISTRACIÓN PARA LA EJECUCIÓN DEL PROYECTO "ESTUDIO TÉCNICO PARA LA DEFINICIÓN DE LINEAMIENTOS PARA CALIFICACIÓN Y EVALUACIÓN DEL DISPOSITIVO SENSOR REMOTO REFERIDO EN LA NOM-167-SEMARNAT-2017" POR LA CANTIDAD DE $ 1,200,000.00 EN EL MES DE DICIEMBRE.
CUMPLIMIENTO DE LA MISIÓN:
DURANTE EL PERIODO QUE SE INFORMA EL COMITÉ TÉCNICO APROBÓ APOYAR CON RECURSOS DEL FIDEICOMISO LA REALIZACIÓN DE 5 PROYECTOS, POR LA CANTIDAD DE $ 24,500,000.00 EN TEMAS DE CALIDAD DEL AIRE, CON BENEFICIO DIRECTO DE LAS ENTIDADES QUE CONFORMAN LA CAME Y DE MANERA PARTICULAR EN LOS ESTADOS DE MÉXICO, CIUDAD DE MÉXICO E HIDALGO..</t>
  </si>
  <si>
    <t>APORTACIÓN INICIAL:   MONTO: $1,000,000.00   FECHA: 26/11/1992
OBSERVACIONES: RESULTADOS ALCANZADOS: EN EL PERIODO DE OCTUBRE A DICIEMBRE DE 2020 CONTINUÓ LA FORMALIZACIÓN Y DESARROLLO DE 16 PROYECTOS EN TEMAS DE CALIDA DEL AIRE, CONTINGENCIAS AMBIENTALES, COMUNICACIÓN DE LA CAME, PROBLEMÁTICA AMBIENTAL EN LA REGIÓN DE LA PRESA ENDHÓ EN EL ESTADO DE HIDALGO, DE VERIFICACIÓN VEHICULAR EN LA REGIÓN DE LA CAME Y DE RESPONSABILIDAD AMBIENTAL Y EMISIONES A LA ATMÓSFERA EN EL ESTADO DE MÉXICO. OBSERVACIONES: LOS ESTADOS FINANCIEROS DEL FIDEICOMISO SE DICTAMINARON A TRAVÉS DE LA SECRETARÍA DE LA FUNCIÓN PÚBLICA (SFP), LA ÚLTIMA REVISIÓN SE LLEVÓ A CABO POR EL DESPACHO CASTILLO MIRANDA Y COMPAÑÍA S.C., DESIGNADO POR LA SFP, PARA EL EJERCICIO 2019."</t>
  </si>
  <si>
    <t>DESTINO: GASTOS POR CONCEPTO DE HONORARIOS AL FIDUCIARIO, ASÍ COMO LA COBERTURA DEL 90% DE LOS HONORARIOS POR AUDITORIA EXTERNA DEL EJERCICIO 2019; RECURSOS EROGADOS POR EL APOYO DE TÉCNICOS ESPECIALIZADOS PARA LA OPERACIÓN DE EVALUACIONES TÉCNICAS, ADEMÁS DE CUBRIR LA CREACIÓN DE UN FONDO DE RECURSOS ALTERNO DEBIDO AL REINTEGRO DEL FONDO ROTATORIO DE LA ASEA.
CUMPLIMIENTO DE LA MISIÓN:
CONFORME A LO ESTABLECIDO EN EL ARTICULO 37 DE LA LEY DE LA ASEA, LOS RECURSOS SE APLICARÁN A LA COBERTURA DE GASTOS NECESARIOS PARA CUMPLIR CON SUS FUNCIONES. EN EL EJERCICIO 2019 SE ENFOCÓ AL PAGO AL FORTALECIMIENTO ESPECIALIZADO PARA APOYO EN EVALUACIONES TÉCNICAS, CON LO QUE SE OPERARON CON MAYOR AGILIDAD LOS TRAMITES QUE GESTIONAN LOS REGULADOS, ADEMÁS DE COADYUVAR AL DESAHOGO DE ACUMULACIÓN DE EXPEDIENTES; TAMBIÉN SE CREO UN FONDO DE RECURSOS PARA ATENCIÓN DE GASTOS EMERGENTES.</t>
  </si>
  <si>
    <t>APORTACIÓN INICIAL:   MONTO: $1,000,000.00   FECHA: 25/10/2017
OBSERVACIONES: RESULTADOS ALCANZADOS: AMPLIACIÓN EN LA CAPACIDAD DE OPERACIÓN DE EVALUACIONES TÉCNICAS, FORTALECIMIENTO DE GESTIÓN Y ATENCIÓN A LOS TRÁMITES QUE REALIZAN LOS REGULADOS, DESAHOGO DE RESOLUCIONES Y ATENCIÓN DE EXPEDIENTES ACUMULADOS; CON LA CREACIÓN DEL FONDO DE RECURSOS SE BRINDÓ SOLVENCIA PARA DAR ATENCIÓN A LOS GASTOS QUE DE MANERA EMERGENTE SE TUVIERON EN LA ASEA.</t>
  </si>
  <si>
    <t>DESTINO: DURANTE EL TRIMESTRE SE APLICARON LOS SIGUIENTES GASTOS: PAGO DE HONORARIOS Y COMISIONES POR $15,306.20 (QUINCE MIL TRESCIENTOS SEIS PESOS 20/100 M.N.), PARA EL PROGRAMA DE BECAS LA CANTIDAD DE $572,220.76 (QUINIENTOS SETENTA Y DOS MIL DOSCIENTOS VEINTE PESOS 76/100 M.N.). BECAS DOCTORADO PERIODOS 2018-2021 Y 2019-2022, ASÍ COMO BECAS DE MOVILIDAD Y VINCULACIÓN ACADÉMICA.
CUMPLIMIENTO DE LA MISIÓN:
SE HA FORTALECIDO LA INFRAESTRUCTURA TECNOLÓGICA DE LA INSTITUCIÓN.</t>
  </si>
  <si>
    <t>APORTACIÓN INICIAL:   MONTO: $2,086,674.36   FECHA: 13/07/2012
OBSERVACIONES: RESULTADOS ALCANZADOS: EN EL TRIMESTRE SE CONTINUA CON LOS PAGOS A LOS BECARIOS DE DOCTORADO 2018-2021 Y 2019-2022, ASÍ COMO BECAS DE MOVILIDAD Y VINCULACIÓN ACADÉMICA BENEFICIÁNDOSE A UN TOTAL DE 12 BECARIOS." OBSERVACIONES: EL PATRIMONIO TOTAL DEL FONDO ES DE $29,990,476.06 (VEINTINUEVE MILLONES NOVECIENTOS NOVENTA MIL CUATROCIENTOS SETENTA Y SEIS PESOS 06/100 M.N.) DEL CUAL $28,387,372.22 (VEINTIOCHO MILLONES TRESCIENTOS OCHENTA Y SIETE MIL TRESCIENTOS SETENTA Y DOS PESOS 22/100 M.N.) SON ADQUISICIONES DE EQUIPO CIENTÍFICO Y TECNOLÓGICO, $1,603,103.84 (UN MILLÓN SEISCIENTOS TRES MIL CIENTO TRES PESOS 84/100 M.N.) QUE CORRESPONDE A LA DISPONIBILIDAD (EL SALDO QUE TIENE LA CUENTA DEL FONDO DE INVESTIGACIÓN DEL INSTITUTO MEXICANO DE TECNOLOGÍA DEL AGUA).</t>
  </si>
  <si>
    <t>DESTINO: LOS RECURSOS SERÁN DESTINADOS DE CONFORMIDAD CON LO ESTABLECIDO EN EL DECRETO PRESIDENCIAL PUBLICADO EN EL DIARIO OFICIAL DE LA FEDERACIÓN DEL 24 DE NOVIEMBRE DE 2004
CUMPLIMIENTO DE LA MISIÓN:
CONSTRUCCIÓN DEL TÚNEL CHURUBUSCO-XOCHIACA, LA TERCERA LÍNEA DE CONDUCCIÓN DEL SISTEMA CUTZAMALA, TÚNEL CANAL GENERAL Y PARA MANTENIMIENTO DE LAS PLANTAS DE BOMBEO 1, 2, 3, 4, 5 Y 6 DEL SISTEMA CUTZAMALA, ASÍ COMO LA ADECUACIÓN DE LA SEGUNDA LÍNEA DE ALTA PRESIÓN DEL SISTEMA CUTZAMALA, TÚNEL EMISOR PONIENTE Y REHABILITACIÓN Y MANTENIMIENTO MAYOR DE LOS EQUIPOS DE BOMBEO Y CAPTACIONES PARA EL DESAGÜE DEL VALLE DE MÉXICO.</t>
  </si>
  <si>
    <t>APORTACIÓN INICIAL:   MONTO: $1,000,000.00   FECHA: 25/02/1997
OBSERVACIONES: RESULTADOS ALCANZADOS: SE HAN CONCLUIDO AL 100% EL TÚNEL CANAL GENERAL, LA PLANTA DE BOMBEO SUPERFICIAL Y SUBTERRÁNEA EL CARACOL, LA CONSTRUCCIÓN DE LA PLANTA DE BOMBEO CASA COLORADA PROFUNDA, LA CONSTRUCCIÓN DE LAS CAPTACIONES DEL RÍO DE LA COMPAÑÍA Y LA CONSTRUCCIÓN DE LAS CAPTACIONES DEL TÚNEL EMISOR ORIENTE, ENTRE OTRAS. OBSERVACIONES: EL PATRIMONIO ESTÁ CONSTITUIDO POR LAS APORTACIONES PATRIMONIALES QUE CORRESPONDEN A RECURSOS PROVENIENTES DEL DECRETO DE ESTÍMULOS FISCALES PUBLICADOS EN EL DIARIO OFICIAL DE LA FEDERACIÓN EL DÍA 24 DE NOVIEMBRE DE 2004 POR EL PAGO DE APROVECHAMIENTO DE AGUA EN BLOQUE, DICHAS APORTACIONES SON POR CUENTA Y ORDEN DE LOS GOBIERNOS DEL ESTADO DE MÉXICO Y DE LA CIUDAD DE MÉXICO.</t>
  </si>
  <si>
    <t>APORTACIÓN INICIAL:   MONTO: $400.00   FECHA: 18/05/1993
OBSERVACIONES: RESULTADOS ALCANZADOS: DE LAS METAS PLANEADAS PARA 2020, DE ENERO A SEPTIEMBRE SE INTEGRARON AL SNIB (SISTEMA NACIONAL DE INFORMACIÓN SOBRE BIODIVERSIDAD) 3,008,674 NUEVOS REGISTROS DE: 1) EJEMPLARES 3,000,000 REGISTROS, EQUIVALENTE AL 150% DE LA META. 2) CARTOGRAFÍA 287 REGISTROS, EQUIVALENTE AL 14.35% DE LA META. 3) DATOS DE SENSORES REMOTOS 8,314 REGISTROS, EQUIVALENTE AL 92.38 % DE LA META. 4) INF. DE ESPECIES EN RIESGO 50. EQUIV. AL 66.67% DE LA META. 5) INF. ESPECIES INVASORAS 23. EQUIV. AL 115% DE LA META. OBSERVACIONES: 1) SE CUENTA CON ESTADOS FINANCIEROS DICTAMINADOS POR AUDITOR EXTERNO "DESPACHO LABARTHE &amp; ASOCIADOS, S.C." AL 31 DE DICIEMBRE DE 2019. HTTPS://WWW.BIODIVERSIDAD.GOB.MX/MEDIA/1/CONABIO/DOCUMENTOS/EDOSFIN-2019.PDF 2) EL SALDO POR -$ 92,897,726.52 AL 31 DE DICIEMBRE DE 2020, SE DEBE A QUE EN LOS REPORTES TRIMESTRALES QUE SE PRESENTARON HASTA EL 31 DE DICIEMBRE DE 2014, LA SEMARNAT SOLAMENTE SOLICITABA LOS INGRESOS Y EGRESOS DE LOS RECURSOS APORTADOS POR LA SECRETARIA; AL CIERRE DE 2014 EL SALDO REPORTADO FUE POR $ 96,344,620.00. A PARTIR DE 2015, A SOLICITUD DE LA SEMARNAT, SE REPORTAN TODOS LOS INGRESOS Y EGRESOS GENERADOS EN EL FFB. EL SALDO NEGATIVO MENCIONADO ANTERIORMENTE, SE CUBRE CON LOS RECURSOS DE LA CUENTA CONTABLE 1202 DE LA BALANZA DE COMPROBACIÓN, LA DIFERENCIA SE ENCUENTRA COMPROMETIDA PARA LA OPERACIÓN DE LA CONABIO Y PROYECTOS QUE ESTÁN EN MARCHA."</t>
  </si>
  <si>
    <t>DESTINO: ADQUISICIÓN DE PREDIOS UBICADOS EN EL ÁREA DE PROTECCIÓN DE RECURSOS NATURALES, ZONA PROTECTORA FORESTAL, CUENCAS DE LOS RÍOS VALLE DE BRAVO, MALACATEPEC, TILOSTOC Y TEMASCALTEPEC. ASÍ COMO, COADYUVAR CON EL GOBIERNO DEL ESTADO DE MÉXICO EN LA SOLVENTACIÓN DE LOS ADEUDOS PENDIENTES POR CONCEPTO DE INDEMNIZACIÓN O REUBICACIÓN DE LAS COMUNIDADES ASENTADAS DENTRO DE LA POLIGONAL DEL ÁREA PROTEGIDA.
CUMPLIMIENTO DE LA MISIÓN:
SE HAN REALIZADO ENTRE OTRAS LA ADQUISICIÓN DE PREDIOS UBICADOS EN EL EJIDO DE NUEVO SANJ JUAN ATEZCAPAN POR LA VÍA DE LA EXPROPIACIÓN; EQUIPAMIENTO DE INFRAESTRUCTURA TURÍSTICA; PAGO DE PROYECTOS DE VIGILANCIA Y MANEJO DEL PREDIO SUJETO; SE REFORESTO EL PREDIO CON 1350 PLANTAS DE PINUS PSEUDOSTROBUS ESPECIE NATIVA DEL ANP.</t>
  </si>
  <si>
    <t>APORTACIÓN INICIAL:   MONTO: $31,860,000.00   FECHA: 25/05/2006
OBSERVACIONES: "RESULTADOS ALCANZADOS: JURÍDICAMENTE SE ESTÁN LLEVANDO A CABO LAS GESTIONES DE LA RESOLUCIÓN DEL JUICIO AGRARIO INTERPUESTO POR EL EJIDO SAN JUAN ATEZCAPAN, Y SE CONTINUA DANDO SEGUIMIENTO AL FORTALECIMIENTO DEL MANEJO DEL ÁREA A TRAVÉS DE LAS ACCIONES DE CONSERVACIÓN, PROTECCIÓN Y PRESERVACIÓN DEL ÁREA DE PROTECCIÓN DE RECURSOS NATURALES CUENCAS DE LOS RÍOS VALLE DE BRAVO, MALACATEPEC, TILOSTOC Y TEMASCALTEPEC EN EL ESTADO DE MÉXICO."</t>
  </si>
  <si>
    <t>DESTINO: EL DESTINO DE LOS RECURSOS ESTÁ ESPECIFICADOS EN EL MANDATO DE REMEDIACIÓN DE SUELOS TENIENDO COMO OBJETO LLEVAR A CABO LOS TRABAJOS NECESARIOS PARA EL ESTUDIO, REMOCIÓN Y CONFINAMIENTO DE LAS SUSTANCIAS TÓXICAS QUE LLEGAREN A DETECTARSE EN LA UNIDAD INDUSTRIAL SALAMANCA, DE LA HOY EXTINTA ENTIDAD PARAESTATAL DENOMINADA FERTILIZANTES MEXICANOS, S.A., ASÍ COMO EL EVENTUAL REACONDICIONAMIENTO, EN SU CASO, DEL SUELO Y SUBSUELO EN DONDE SE UBICAN LAS MATERIAS CAUSANTES DE LA CONTINGENCIA AMBIENTAL.
CUMPLIMIENTO DE LA MISIÓN:
DERIVADO DE LOS OF.NO. 307-A-0061 DE FECHA 17 DE ENERO DE 2020 Y 307-A-0714 DEL 6 DE ABRIL DE 2020, EMITIDO POR EL TITULAR DE LA UPCP DE LA SHCP, DE CONFORMIDAD CON EL DECRETO POR EL QUE SE ORDENA LA EXTINCIÓN O TERMINACIÓN DE LOS FIDEICOMISOS PUBLICADO EN EL DOF EL PASADO 02 DE ABRIL DE 2020, SE SOLICITÓ AL MANDATARIO LA CONCENTRACIÓN DEL REMANENTE, MOTIVO POR EL CUAL SE CANCELÓ EL PROCESO LICITATORIO</t>
  </si>
  <si>
    <t>APORTACIÓN INICIAL:   MONTO: $15,353,864.00   FECHA: 28/11/1994
OBSERVACIONES: RESULTADOS ALCANZADOS: DERIVADO DE LOS OFICIOS NO. 307-A-0061 DE FECHA 17 DE ENERO DE 2020 Y NO. 307-A-0714 DE FECHA 6 DE ABRIL DE 2020, EMITIDO POR EL TITULAR DE LA UNIDAD DE POLÍTICA Y CONTROL PRESUPUESTARIO DE LA SECRETARÍA DE HACIENDA Y CRÉDITO PÚBLICO, CONSISTENTE EN LA EXTINCIÓN DE LOS FIDEICOMISOS, MANDATOS U ANÁLOGOS, ESTE AÑO NO SE REALIZÓ NINGÚN PROYECTO, POR LO QUE NO SE DIO CUMPLIMIENTO A LOS FINES POR LOS QUE FUÉ CREADO EL MANDATO PARA LA REMEDIACIÓN AMBIENTAL.</t>
  </si>
  <si>
    <t>DESTINO: EROGACIONES DESTINADAS AL PAGO DE COMPROMISOS POR OBRAS Y SERVICIOS REQUERIDOS PARA LA TERMINACIÓN DE LA CONSTRUCCIÓN DEL TÚNEL EMISOR ORIENTE, OBRA NECESARIA PARA EVITAR INUNDACIONES, ASIMISMO, PARA HACER SUSTENTABLE DEL RECURSO HÍDRICO, MEJORANDO EL ABASTECIMIENTO DEL AGUA POTABLE, EVITANDO LA SOBREEXPLOTACIÓN DE LOS MANTOS ACUÍFEROS E INCREMENTAR LA COBERTURA EN EL RUBRO DE SANEAMIENTO DE AGUAS NATURALES.
CUMPLIMIENTO DE LA MISIÓN:
EL TÚNEL EMISOR ORIENTE SE ENCUENTRA TERMINADO AL 31 DE DICIEMBRE DE 2019. EN EL 2020 SE REALIZARON OBRAS EXTERNAS EN LAS LUMBRERAS.</t>
  </si>
  <si>
    <t>APORTACIÓN INICIAL:   MONTO: $100,000,000.00   FECHA: 03/08/2009
OBSERVACIONES: RESULTADOS ALCANZADOS: SE TIENE CONCLUIDO EL PROYECTO, ESTO ES EL 100% DE LA CONSTRUCCIÓN DEL TÚNEL. OBSERVACIONES: EL SALDO AL CIERRE DEL EJERCICIO FISCAL ANTERIOR ES DE $386,993,619.76 QUE REPRESENTA EL PATRIMONIO TOTAL DEL EJERCICIO. ASÍ MISMO, LOS INGRESOS DEL MANDATO, PROVIENEN DEL FIDEICOMISO NO. 1928 ""PARA APOYAR EL SANEAMIENTO DEL VALLE DE MÉXICO,"" Y DEL PRESUPUESTO DE EGRESOS DE LA FEDERACIÓN. CABE SEÑALAR QUE DEL TOTAL DE LA INVERSIÓN DEL TÚNEL EMISOR ORIENTE LA PARTICIPACIÓN FEDERAL ES DEL 100%. LA COMPOSICIÓN DEL PATRIMONIO DEL MANDATO ESTA REFLEJADO EN EL ESTADO DE ACTIVIDADES, EL CUAL ESTÁ INTEGRADO POR LAS APORTACIONES DE PATRIMONIO, OTROS INGRESOS Y BENEFICIOS, ASÍ COMO LOS GASTOS TOTALES DE DICHO MANDATO.</t>
  </si>
  <si>
    <t>DESTINO: EL OTORGAMIENTO DE LOS RECURSOS A LOS TRABAJADORES OPERATIVOS DEL INSTITUTO NACIONAL DE CIENCIAS PENALES PARA SU BENEFICIO FAMILIAR. SALDO AL 31 DE DICIEMBRE DE 2020 TRABAJADOR $205,261.35 DEPENDENCIA $324,003.95 SINDICATO $ 12,343.97 INTERESES $ 2,156.75 NOTA: EL SALDO REFLEJADO AL CIERRE DE 31 DE DICIEMBRE 2020 SE ENCUENTRAN REGISTRADOS EN LOS LIBROS CONTABLES DE ESTE INSTITUTO
CUMPLIMIENTO DE LA MISIÓN:
EL FONDO DE AHORRO CAPITALIZABLE DE LOS TRABAJADORES OPERATIVOS DEL INACIPE SE INTEGRA DE LAS APORTACIONES DE LOS TRABAJADORES, DEL INACIPE, DEL SINDICATO Y DE LOS INTERESES QUE GENERA LA INVERSIÓN DE ESTOS RECURSOS AL 31 DE DICIEMBRE DE 2020 ESTE FONDO SE ENTREGÓ EN EL MES DE AGOSTO DE 2020 ENTRE LOS TRABAJADORES OPERATIVOS DEL INACIPE.</t>
  </si>
  <si>
    <t>APORTACIÓN INICIAL:   MONTO: $113,667.13   FECHA: 01/08/2020
OBSERVACIONES: EL FONDO DE AHORRO CAPITALIZABLE DE LOS TRABAJADORES OPERATIVOS DEL INACIPE SE INTEGRA DE LAS APORTACIONES DE LOS TRABAJADORES, DEL INACIPE, DEL SINDICATO Y DE LOS INTERESES QUE GENERA LA INVERSIÓN DE ESTOS RECURSOS AL 31 DE DICIEMBRE DE 2020 ESTE FONDO SE ENTREGÓ EN EL MES DE AGOSTO DE 2020 ENTRE LOS TRABAJADORES OPERATIVOS DEL INACIPE.</t>
  </si>
  <si>
    <t>DESTINO: LOS EGRESOS REPORTADOS CORRESPONDEN A PAGO DE HONORARIOS FIDUCIARIOS Y MINISTRACIONES A LOS PROYECTOS 1 MECANISMO DE FONDO REVOLVENTE PARA EL FINANCIAMIENTO DEL PROYECTO GEF-SENER; 2 PROYECTO DE EFICIENCIA Y SUSTENTABILIDAD ENERGÉTICA EN MUNICIPIOS, ESCUELAS Y HOSPITALES (PRESEMEH); 3 MEJORAMIENTO EN VIVIENDA EXISTENTE Y APOYO A LA GENERACIÓN DISTRIBUIDA.
CUMPLIMIENTO DE LA MISIÓN:
SE CELEBRÓ LA XXXVIII SESIÓN ORDINARIA DEL COMITÉ TÉCNICO EL 10 DE DICIEMBRE DE 2020 Y SE DESIGNÓ COMO NUEVO PRESIDENTE DEL COMITÉ TÉCNICO AL ING. HEBERTO BARRIOS CASTILLO, ASIMISMO SE REALIZARON ACTUALIZACIONES A LAS REGLAS DE OPERACIÓN.</t>
  </si>
  <si>
    <t>APORTACIÓN INICIAL:   MONTO: $600,000,000.00   FECHA: 06/03/2009
OBSERVACIONES: LA DISPONIBILIDAD REPORTADA CORRESPONDE AL INFORME FINANCIERO CON CIFRAS AL 31 DE DICIEMBRE DE 2020 EMITIDO POR LA FIDUCIARIA, EL CUAL SE ADJUNTA CON TODA LA INFORMACIÓN DEL PERIODO QUE SE REPORTA COMO ANEXOS.</t>
  </si>
  <si>
    <t>DESTINO: LOS RECURSOS SE DESTINARON AL PAGO DE HONORARIOS FIDUCIARIOS, PAGOS A CFE CORRESPONDIENTES A LAS ULTIMAS MINISTRACIONES DE CONFORMIDAD A LOS CONVENIOS CELEBRADOS PARA LA ATENCIÓN DE LAS RELACIONES DE LOCALIDADES 2017 Y 2018, PAGO A DESPACHO PARA LA AUDITORIA DE LOS ESTADOS FINANCIEROS DEL FIDEICOMISO 2019, PAGO A CFE POR CONCEPTO DE LAS PRIMERAS MINISTRACIONES CORRESPONDIENTES A LOS CONVENIOS FIRMADOS PARA LA ATENCION DE LA RELACION DE LOCALIDADES CON NECESIDADES DE ELECTRIFICACION 2019 MEDIANTE LOS COMPONETES DE EXTENSION DE RED Y SISTEMAS AISLADOS RESPECTIVAMENTE
CUMPLIMIENTO DE LA MISIÓN:
EL COMITÈ TÈCNICO DEL FIDEICOMISO CELEBRO DOS SESIONES EXTRAORDINARIAS EL 17 DE JUNIO Y EL 2 DE JULIO RESPECTIVAMENTE Y DOS SESIONES ORDINARIAS EL 3 DE DICIEMBRE</t>
  </si>
  <si>
    <t>APORTACIÓN INICIAL:   MONTO: $3,000,000.00   FECHA: 17/10/2014
OBSERVACIONES: EL RESUMEN DE LOS INGRESOS ACUMULADOS, ES EL RESULTADO DE LOS RENDIMIENTOS FINANCIEROS GENERADOS Y APORTACIONES RECIBIDAS DEL CENACE EN ATENCION A LAS SOLICITUDES REALIZADAS CON FUNDAMENTO EN EL ARTICULO 114 DE LA LEY DE LA INDUSTRIA ELECTRICA</t>
  </si>
  <si>
    <t>DESTINO: LOS RECURSOS SE TRANSFIRIERON A LA TESORERÍA DEL INEEL ANTE LA TERMINACIÓN DEL CONTRATO DEL FIDEICOMISO POR CAUSA LEGAL (DECRETO DE EXTINSIÓN DE FIDEICOMISOS DEL 6 DE NOVIEMBRE DEL 2020)
CUMPLIMIENTO DE LA MISIÓN:
SE DIO CUMPLIMIENTO A LO ESTABLECIDO EN EL DECRETO PUBLICADO EN EL DOF DE EXTINSIÓN DE FIDEICOMISOS DEL 6 DE NOVIEMBRE DEL 2020</t>
  </si>
  <si>
    <t>APORTACIÓN INICIAL:   MONTO: $163,499,803.42   FECHA: 16/11/2000
OBSERVACIONES: EL BENEFICIARIO ORIGINAL ES EL TRABAJADOR QUE CUMPLE CON TODOS LOS REQUISITOS ESTABLECIDOS EN EL ARTÍCULO 3° DEL REGLAMENTO DEL PLAN DE PENSIONES PARA LOS TRABAJADORES DEL IMP, A LA FECHA EFECTIVA DE RETIRO. CABE MENCIONAR, QUE LA CIFRA POR $78,829,147.88 REGISTRADA EN EL SISTEMA EN EL RUBRO DE EGRESOS ACUMULADOS EN EL PERÍODO QUE SE REPORTA, CORRESPONDE A LOS RETIROS DEL AÑO EN CURSO (PERÍODO ENERO-JUNIO DE 2020); LA CUAL EXCLUYE $6,642.26 DE UN REINTEGRO AL PATRIMONIO EFECTUADO EN EL MES DE MARZO, MONTOS QUE EN CONJUNTO EQUIVALEN AL RUBRO APLICACIÓN DEL EJERCICIO EN CURSO POR $78,835,790.14 DEL BALANCE GENERAL AL 30 DE JUNIO DE 2020, DEL FONDO DE PENSIONES Y JUBILACIONES PARA EL PERSONAL DEL IMP, EN VIRTUD DE QUE EL REINTEGRO REPRESENTA UNA DEVOLUCIÓN Y NO UNA APORTACIÓN.</t>
  </si>
  <si>
    <t>APORTACIÓN INICIAL:   MONTO: $3,182,838.78   FECHA: 21/12/2005
OBSERVACIONES: BENEFICIARIO EL TRABAJADOR QUE PARTICIPA EN EL FONDO DE AHORRO. SE PRECISA QUE LAS CIFRAS QUE SE REGISTRAN EN EL SISTEMA CORRESPONDEN AL PERÍODO DE ENERO A JUNIO DE 2020; Y EL ESTADO DE SITUACIÓN PATRIMONIAL Y EL ESTADO DE MODIFICACIÓN PATRIMONIAL QUE SE ANEXAN, PRESENTAN CIFRAS DEL CICLO NOVIEMBRE 2019 - NOVIEMBRE 2020, CON SALDOS AL MES DE JUNIO DE 2020.</t>
  </si>
  <si>
    <t>202018T0O01621</t>
  </si>
  <si>
    <t>FIDEICOMISO PARA APOYO A LA INVESTIGACIÓN CIENTÍFICA Y DESARROLO TECNOLÓGICO</t>
  </si>
  <si>
    <t>ADMINISTRAR LOS RECURSOS DEL FONDO DE INVESTIGACIÓN CIENTÍFICA Y DESARROLLO TECNOLÓGICO DEL INSTITUTO MEXICANO DEL PETRÓLEO.</t>
  </si>
  <si>
    <t>DESTINO: FINANCIAR PROYECTOS ESPECÍFICOS DE INVESTIGACIÓN Y OTROS VINCULADOS A PROYECTOS CIENTÍFICOS Y TECNOLÓGICOS
CUMPLIMIENTO DE LA MISIÓN:
CONTINUAR APOYANDO LOS PROYECTOS DE INVESTIGACIÓN</t>
  </si>
  <si>
    <t>APORTACIÓN INICIAL:   MONTO: $430,000,000.00   FECHA: 04/11/2019
OBSERVACIONES: CABE MENCIONAR, QUE LA CIFRA POR $409,600,000.00 REGISTRADA EN EL SISTEMA EN EL RUBRO DE EGRESOS ACUMULADOS EN EL PERÍODO QUE SE REPORTA CORRESPONDE A LOS RETIROS DEL AÑO EN CURSO (PERÍODO ENERO-JUNIO DE 2020); EN TANTO QUE, EL IMPORTE POR $838,100,000.00 QUE SE PRESENTA EN EL ESTADO DE SITUACIÓN PATRIMONIAL DEL FONDO DE INVESTIGACIÓN CIENTÍFICA Y DESARROLLO TECNOLÓGICO, INTEGRA CIFRAS ACUMULADAS DE RETIROS DESDE EL INICIO DEL FIDEICOMISO, HASTA EL 30 DE JUNIO DE 2020.</t>
  </si>
  <si>
    <t>DESTINO: EL FIDEICOMISO RECIBE Y ADMINISTRA LOS DERECHOS DE COBRO DE CENAGAS RESPECTO DE LAS TARIFAS VIGENTES Y AUTORIZADAS POR LA CRE, DERIVADOS DE LOS CONTRATOS DE PRESTACIÓN DEL SERVICIO DE TRANSPORTE Y ALMACENAMIENTO DE GAS NATURAL, RELACIONADOS CON LA INFRAESTRUCTURA TRANSFERIDA A ÉSTE POR PEMEX.
CUMPLIMIENTO DE LA MISIÓN:
SE RECIBIERON Y ADMINISTRARON LOS DERECHOS DE COBRO DE CENAGAS, RESPECTO DE LAS TARIFAS VIGENTES Y AUTORIZADAS POR LA CRE, DERIVADO DE LOS CONTRATOS DE PRESTACIÓN DE SERVICIOS DE TRANSPORTE Y ALMACENAMIENTO DE TRANSPORTE DE GAS NATURAL, EN TÉRMINOS DE LA NORMATIVIDAD APLICABLE Y SE REALIZO LA ENTREGA DE LAS CANTIDADES CORRESPONDIENTES AL CONCEPTO DE CONTRAPRESTACIÓN A PEMEX</t>
  </si>
  <si>
    <t>DESTINO: COMISIONES BANCARIAS, HONORARIOS FIDUCIARIOS, IMPUESTOS Y DERECHOS, ARRENDAMIENTO DE INMUEBLES, SE REINTEGRO EL ENTERO DEL RECURSO DE ACUERDO AL DECRETO PUBLICADO EN EL DIARIO OFICIAL DE LA FEDERACIÓN DEL 02-ABRIL-2020 POR EL CONVENIO DE EXTINCIÓN DE FIDEICOMISOS PÚBLICOS, SE CONSIDERA UN 80% DE AVANCE EN LA EXTINCIÓN DEL FIDEICOMISO DEL 80%, YA QUE ESTA PENDIENTE DE QUE CONCLUYA LA AUDITORIA 2020.
CUMPLIMIENTO DE LA MISIÓN:
DURANTE CUARTO TRIMESTRE DEL 2020, LOS RECURSOS UTILIZADOS DEL FIDEICOMISO SE EJERCIERON SATISFACTORIAMENTE, PARA CUBRIR NECESIDADES FINANCIERAS QUE SE TUVIERON DEL EJERCICIO 2019 POR SER INSUFICIENTES. ESTOS FUERON EJERCIDOS CON EL FIN DE CUBRIR NECESIDADES QUE SON DIRECTAMENTE APLICADAS AL CUMPLIMIENTO DE LOS OBJETIVOS, METAS Y MISIÓN DE LA CORPORACIÓN QUE ES EL DE ASISTIR Y AUXILIAR AL TURISTA NACIONAL E INTERNACIONAL QUE TRANSITA EN RUTAS CARRETERAS DEL PAÍS.</t>
  </si>
  <si>
    <t>DESTINO: EL PAGO DE LA PRIMA DE ANTIGÜEDAD DE LOS TRABAJADORES. LO REPORTADO COMO ENTEROS A LA TESOFE CORRESPONDE AL PAGO DE IVA EL IMPORTE REPORTADO COMO EGRESOS CORRESPONDE AL PAGO DE COMISIONES
CUMPLIMIENTO DE LA MISIÓN:
GARANTIZAR EL PAGO DE PRIMAS DE ANTIGÜEDAD A LOS TRABAJADORES DEL HOTEL CAMINO REAL OAXACA (EXCONVENTO DE SANTA CATARINA).</t>
  </si>
  <si>
    <t>APORTACIÓN INICIAL:   MONTO: $870,519.00   FECHA: 26/01/1984
OBSERVACIONES: LA DISPONIBILIDAD CORRESPONDE AL INCISO F) ESTOS RECURSOS RESGUARDAN EL PAGO DE LAS OBLIGACIONES LABORALES EN FAVOR DE LOS TRABAJADORES DEL HOTEL CONOCIDO COMO EX-CONVENTO DE SANTA CATARINA. NOTA: EL ÁREA ADMINISTRADORA DEL FIDEICOMISO INFORMA MEDIANTE EL OFICIO NO. GAIP/AAS/025/2021 QUE EL REPORTE CONSIDERA CIFRAS POR EL PERIODO ENERO-DICIEMBRE DE 2020</t>
  </si>
  <si>
    <t>DESTINO: EL SALDO EN LA CUENTA BANCARIA ES CERO PESOS YA QUE SE LLEVÓ A CABO EL TRASPASO DE LOS RECURSOS QUE SE ENCONTRABAN DISPONIBLES, PARA PROCEDER A LA EXTICIÓN DEL FIDEICOMISO.
CUMPLIMIENTO DE LA MISIÓN:
EL CONSEJO DE ADMINISTRACIÓN DE FONATUR MANTENIMIENTO TURÍSTICO S.A. DE C.V. EN LA PRIMERA SESIÓN ORDINARIA 2018 DEL CONSEJO, DEL 21 DE MARZO DE 2018, AUTORIZÓ LA EXTINCIÓN DEL FIDEICOMISO “PAGO DE PENSIONES A LOS TRABAJADORES DE BASE. EL PASADO 16 DE JULIO DE 2018, SCOTIABANK INVERLAT S.A. LLEVÓ A CABO EL TRASPASO DE LOS RECURSOS, QUE SE ENCONTRABAN DISPONIBLES A ESTA FECHA EL SALDO EN LA CUENTA DEL FIDEICOMISO SE ENCUENTRA EN CERO PESOS.</t>
  </si>
  <si>
    <t>APORTACIÓN INICIAL:   MONTO: $0.01   FECHA: 15/05/1994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DEL PERÍODO A REPORTAR CORRESPONDE AL PATRIMONIO NETO TOTAL ANTERIOR AJUSTADO.EL SALDO QUE SE REPORTA CORRESPONDE AL 31 DE DICIEMBRE DEL 2019. TODA VEZ QUE ES LA ÚLTIMA INFORMACIÓN CON QUE SE CUENTA.</t>
  </si>
  <si>
    <t>APORTACIÓN INICIAL:   MONTO: $600,000.00   FECHA: 28/11/1995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CORRESPONDEN AL PATRIMONIO NETO TOTAL. SE ACTUALIZA EL SALDO DE LA SUBCUENTA CON BASE EN EL ESTADO DE CUENTA CON CORTE AL 31 DE DICIEMBRE DEL 2020. EN VIRTUD DE NO CONTAR CON LA INFORMACIÓN DE TODOS LOS MESES DEL EJERCICIO 2020, NO ES POSIBLE DESAGREGAR LOS CONCEPTOS REQUERIDOS.</t>
  </si>
  <si>
    <t>APORTACIÓN INICIAL:   MONTO: $0.01   FECHA: 25/06/1991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DEL PERÍODO A REPORTAR CORRESPONDE AL PATRIMONIO NETO TOTAL ANTERIOR AJUSTADO. EL SALDO QUE SE REPORTA CORRESPONDE A LOS MONTOS CONTENIDOS EN EL ESTADO DE CUENTA CON CORTE AL 30 DE SEPTIEMBRE DEL 2020. TODA VEZ QUE ES LA ÚLTIMA INFORMACIÓN CON QUE SE CUENTA.</t>
  </si>
  <si>
    <t>APORTACIÓN INICIAL:   MONTO: $1,750,000.00   FECHA: 29/07/1994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CORRESPONDEN AL PATRIMONIO NETO TOTAL. LAS CIFRAS REPORTADAS CORRESPONDEN AL ESTADO DE CUENTA AL 31 DE DICIEMBRE DEL 2020</t>
  </si>
  <si>
    <t>DESTINO: RETENCIÓN DE HONORARIOS.
CUMPLIMIENTO DE LA MISIÓN:
EL FIDEICOMISO DEJO DE OPERAR A PARTIR DEL 15 DE JULIO DE 1999.</t>
  </si>
  <si>
    <t>APORTACIÓN INICIAL:   MONTO: $1,500,000.00   FECHA: 03/05/1991
OBSERVACIONES: LOS FIDEICOMISOS SIN ESTRUCTURA, MANDATOS O ACTOS ANÁLOGOS, EN EL MARCO DEL SISTEMA DEL PROCESO INTEGRAL DE PROGRAMACIÓN Y PRESUPUESTO, EL SALDO FINAL DEL EJERCICIO FISCAL ANTERIOR DEL PERÍODO A REPORTAR CORRESPONDEN AL PATRIMONIO NETO TOTAL ANTERIOR AJUSTADO. LA FIDUCIARIA INFORMA MEDIANTE ESCRITO DE FECHA 2 DE MAYO DE 2018 QUE DESDE EL AÑO 2006 ESTE FIDEICOMISO NO PRESENTA ADEUDO, MOVIMIENTOS NI PATRIMONIO FIDEICOMITIDO ALGUNO. SE ACTUALIZA EL SALDO DE LA SUBCUENTA CON BASE EN EL ESTADO DE CUENTA CON CORTE AL 31 DE DICIEMBRE DEL 2020.</t>
  </si>
  <si>
    <t>APORTACIÓN INICIAL:   MONTO: $0.01   FECHA: 15/05/1994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DEL PERÍODO A REPORTAR CORRESPONDEN AL PATRIMONIO NETO TOTAL ANTERIOR AJUSTADO. LOS INGRESOS Y EGRESOS ACUMULADOS EN EL PERÍODO QUE FORMA EL SALDO NETO. LAS CIFRAS REPORTADAS SON CON BASE EN EL ESTADO DE CUENTA CON CORTE AL 31 DE DICIEMBRE DEL 2020. EN VIRTUD DE NO CONTAR CON LA INFORMACIÓN DE TODOS LOS MESES DEL EJERCICIO 2020, NO ES POSIBLE DESAGREGAR LOS CONCEPTOS REQUERIDOS.</t>
  </si>
  <si>
    <t>DESTINO: NOTA: EL ÁREA ADMINISTRADORA DEL FIDEICOMISO INFORMA MEDIANTE EL OFICIO NO. GAIP/AAS/025/2021 QUE EL REPORTE CONSIDERA CIFRAS POR EL ERIODO ENERO-DICIEMBRE DE 2020. NO SE REPORTAN INGRESOS Y EGRESOS DEBIDO A QUE LAS APORTACIONES AL FIDEICOMISO LAS ESTÁ REALIZANDO EL GOBIERNO DEL ESTADO DE CHIHUAHUA Y POR SER RECURSOS ESTATALES, NO SE CONSIDERAN EN ESTE REPORTE. LOS MONTOS REPORTADOS EN EL ESTADO DE CUENTA ANEXO CORRESPONDEN A LAS APORTACIONES DEL GOBIERNO DEL ESTADO DE CHIHUAHUA
CUMPLIMIENTO DE LA MISIÓN:
APOYAR EL DESARROLLO DEL PROYECTO BARRANCAS DEL COBRE.</t>
  </si>
  <si>
    <t>DESTINO: LOS EGRESOS SON LOS HONORARIOS POR MANEJO DE CUENTA DEL FIDEICOMISO, POR EL PERIODO DE ENERO - DICIEMBRE 2020;SE ADQUIRIÓ UN EQUIPO PARA EL PROGRAMA INTERNACIONAL POR UN IMPORTE DE $20,584.20, SE DESTINARON $52,602.14 EN GASTOS VARIOS Y 350,000.00 PENDIENTES DE APLICAR PARA CUMPLIR CON LOS OBJETIVOS DE LA MAESTRÍA EN ESTADÍSTICA APLICADA Y COMPUTACIÓN. EN EL FUTURO PRÓXIMO SE VA A DESTINAR UN IMPORTE DE $1,200,000.00 PARA ADECUAR EL EDIFICIO DE LA UNIDAD AGUASCALIENTES, AÚN SE NECESITA EQUIPAR LAS INSTALACIONES PARA LOS ESTUDIANTES NACIONALES E INTERNACIONALES, ASÍ COMO SEGUIR CON LOS GASTOS PARA LA REALIZACIÓN DE LA MAESTRÍA EN ESTADSTICA APLICADA Y COMPUTACIÓN PACTADA CON EL INEGI.
CUMPLIMIENTO DE LA MISIÓN:
LOS EGRESOS SON LOS HONORARIOS POR MANEJO DE CUENTA DEL FIDEICOMISO, POR EL PERIODO DE ENERO - DICIEMBRE 2020;SE ADQUIRIÓ UN EQUIPO PARA EL PROGRAMA INTERNACIONAL POR UN IMPORTE DE $20,584.20, SE DESTINARON $52,602.14 EN GASTOS VARIOS Y 350,000.00 PENDIENTES DE APLICAR PARA CUMPLIR CON LOS OBJETIVOS DE LA MAESTRÍA EN ESTADÍSTICA APLICADA Y COMPUTACIÓN. EN EL FUTURO PRÓXIMO SE VA A DESTINAR UN IMPORTE DE $1,200,000.00 PARA ADECUAR EL EDIFICIO DE LA UNIDAD AGUASCALIENTES.</t>
  </si>
  <si>
    <t>DESTINO: EL PAGO HONORARIOS AL FIDUCIARIO POR EL PERIODO ENERO-DICIEMBRE 2020.
CUMPLIMIENTO DE LA MISIÓN:
DURANTE ESTE EJERCICIO SOLO SE HAN PAGADO LOS HONORARIOS AL FIDUCIARIO POR EL PERIODO ENERO-DICIEMBRE 2020.</t>
  </si>
  <si>
    <t>APORTACIÓN INICIAL:   MONTO: $2,500,000.00   FECHA: 30/10/2007
OBSERVACIONES: DURANTE ESTE EJERCICIO SOLO SE HAN PAGADO LOS HONORARIOS AL FIDUCIARIO POR EL PERIODO ENERO-DICIEMBRE 2020.</t>
  </si>
  <si>
    <t>DESTINO: LA DISPONIBILIDAD DE RECURSOS SERA DESTINADA A PROGRAMAS DE MANTENIMIENTO DE EQUIPOS ESPECIALIZADOS PARA LAS TRES SEDES CHIHUAHUA, MONTERREY Y DURANGO. EL SALDO EN BANCOS SE INTEGRA CON LA CUENTAS 31984 CON UN MONTO DE 5,075.37; LA CUENTA 9833 POR 1'972,064.63 Y LA CUENTA DE INVERSION CON UN SALDO DE 20'897,882.46
CUMPLIMIENTO DE LA MISIÓN:
LOS RECURSOS DEL FIDEICOMISO SE HAN UTILIZADO PARA FINANCIAR PROYECTOS DE IMPACTO EN EL CENTRO. AL PRIMER TRIMESTRE EL COMITE HA AUTORIZADO 14 PROYECTOS, LOS CUALES CONTRIBUYEN A CUMPLIR CON EL PROPOSITO DEL FIDEICOMISO.</t>
  </si>
  <si>
    <t>DESTINO: EL ORIGEN DE LOS RECURSOS QUE CONFORMAN EL PATRIMONIO DEL FIDEICOMISO DE CIENCIA Y TECNOLOGÍA DEL CIATEC, A.C. SON RECURSOS AUTOGENERADOS O PROPIOS LOS CUALES SE OBTIENEN A TRAVÉS DE LA PRESTACIÓN DE LOS SERVICIOS Y EL DESARROLLO DE PROYECTOS DE INVESTIGACIÓN QUE COMERCIALIZA LA ENTIDAD.
CUMPLIMIENTO DE LA MISIÓN:
SE DA FORTALECIMIENTO A: LA INFRAESTRUCTURA DE PROYECTOS SUSTANTIVOS, A TECNOLOGÍAS DE INFORMACIÓN Y RESPALDO PARA LA OPERACIÓN DE LOS EQUIPOS. ADEMÁS SE HA BRINDADO EL APOYO A LOS PROYECTOS DE DESARROLLO TECNOLÓGICO DE CIATEC, A.C.</t>
  </si>
  <si>
    <t>DESTINO: DURANTE EL CUARTO TRIMESTRE DEL EJERCICIO 2020 NO SE REALIZÓ APORTACIÓN ALGUNA AL FIDEICOMISO PARA PASIVOS LABORALES Y PRIMAS DE ANTIGÜEDAD PARA EL PERSONAL DE CIATEC, EN VIRTUD DE QUE ESTE FIDEICOMISO SE ALIMENTA CON LA APORTACIÓN DE RECURSOS AUTOGENERADOS Y DURANTE ESTE PERIODO NO SE OBTUVIERON RECURSOS SUFICIENTES PARA DESTINARLOS A ESTE CONCEPTO, SIENDO EL ÚNICO INGRESO DE RECURSOS A LA CUENTA DEL FIDEICOMISO LOS PRODUCTOS O RENDIMIENTOS GENERADOS POR LAS INVERSIONES Y RE-INVERSIONES DE LOS RECURSOS FIDEICOMITIDOS.
CUMPLIMIENTO DE LA MISIÓN:
EN PRIMER TÉRMINO SE HA DADO CUMPLIMIENTO A LA NORMA DE INFORMACIÓN FINANCIERA SOBRE EL RECONOCIMIENTO DE LAS OBLIGACIONES LABORALES AL RETIRO DE LOS TRABAJADORES DE LAS ENTIDADES DEL SECTOR PARAESTATAL (NEIFGSP-08). DERIVADA DE LA NORMA DE INFORMACIÓN FINANCIERA D-3.</t>
  </si>
  <si>
    <t>DESTINO: APOYO A PROYECTOS DE INVESTIGACIÓN QUE QUEDARON EN PROCESO DE EJECUCIÓN EN EL EJERCICIO ANTERIOR Y/O A PROYECTOS DE INVESTIGACIÓN AUTORIZADOS AL INICIO DE ESTE EJERCICIO, CON LO QUE SE FORTALECEN LOS RESULTADOS DE LA INVESTIGACIÓN.
CUMPLIMIENTO DE LA MISIÓN:
APOYO A LOS PROYECTOS APROBADOS EN LA PRIMERA REUNIÓN ORDINARIA DEL COMITÉ TÉCNICO DEL FIDEICOMISO REALIZADA EL 21 DE ENERO DEL 2020</t>
  </si>
  <si>
    <t>APORTACIÓN INICIAL:   MONTO: $10,000.00   FECHA: 22/12/2000
OBSERVACIONES: LA DISPONIBILIDAD AL 31 DE DICIEMBRE DE 2018, ESTÁ DETERMINADA DE ACUERDO AL FLUJO DE EFECTIVO DEL CUARTO TRIMESTRE DE 2018.</t>
  </si>
  <si>
    <t>DESTINO: COMISIONES BANCARIAS Y RETIRO DE FONDOS PARA REALIZAR PROYECTOS EN PROCESO DE 2016,2017,2018,2019 Y 2020 AUTORIZADO POR EL COMITE TECNICO DEL FIDEICOMISO DE CIDETEQ.
CUMPLIMIENTO DE LA MISIÓN:
----</t>
  </si>
  <si>
    <t>APORTACIÓN INICIAL:   MONTO: $10,000.00   FECHA: 20/10/2005
OBSERVACIONES: ---LA DISPONIBILIDAD QUE SE REPORTO EN EL RENGLÓN ANTERIOR ES DEL EJERCICIO 2018.</t>
  </si>
  <si>
    <t>APORTACIÓN INICIAL:   MONTO: $17,704,562.00   FECHA: 27/07/2002
OBSERVACIONES: LAS CIFRAS QUE SE PRESENTAN CORRESPONDEN AL CIERRE DEL MES DE DICIEMBRE DE 2020, INFORMACIÓN QUE SE ENVIÓ POR PARTE DEL FIDUCIARIO.</t>
  </si>
  <si>
    <t>APORTACIÓN INICIAL:   MONTO: $27,459,862.00   FECHA: 27/09/2000
OBSERVACIONES: LAS CIFRAS QUE SE PRESENTAN CORRESPONDEN AL CIERRE DEL MES DE DICIEMBRE DE 2020, INFORMACIÓN QUE NOS ENVIÓ POR PARTE DEL FIDUCIARIO.</t>
  </si>
  <si>
    <t>APORTACIÓN INICIAL:   MONTO: $500,000.00   FECHA: 15/12/2000
OBSERVACIONES: CON FECHA 03 DE DICIEMBRE DE 2019, EL AUDITOR EXTERNO DIO POR CONCLUIDA LA ORDEN DE AUDITORIA NO. 045/2018, AL FIDEICOMISO CORRESPONDIENTE AL EJERCICIO 2018.</t>
  </si>
  <si>
    <t>DESTINO: LOS $70,448.66 CORRESPONDEN 50,332.66 PESOS A LOS HONORARIOS DE ADMINISTRACIÓN AL FIDUCIARIO, $116 PESOS POR COMISIÓN POR PAGO DE RETENCIONES Y $20,000 PESOS POR DICTAMEN DE ESTADOS FINANCIEROS DEL FIDEICOMIS. LOS EGRESOS POR 2,938,565.75 CORRESPONDE A LOS PROYECTOS DE INVESTIGACIÓN Y FORTALECIMIENTO A LA INFRAESTRUCTURA DEL CENTRO APROBADOS EN LAS SESIONES DE COMITÉ Y LOS HONORARIOS DE LA AUDITORIA DEL FIDEICOMISO.
CUMPLIMIENTO DE LA MISIÓN:
DURANTE ESTE TRIMESTRE SE EJERCIERON GASTOS DEL PROYECTO "ESCALADO EN LA BIOFÁBRICA DE CULTIVOS DE INTERÉS COMERCIAL" , Y PARA LA INFRAESSTRUCTURA DEL CENTRO QUE SE APROBARON EN LA PRIMERA SESIÓN EXTRAORDINARIA Y LA PRIMERA SESIÓN ORDINARIA DE ESTE AÑO RESPECTIVAMENTE.</t>
  </si>
  <si>
    <t>DESTINO: APOYAR A PROYECTOS AUTORIZADOS.
CUMPLIMIENTO DE LA MISIÓN:
AL CUARTO TRIMESTE DE 2020 SE APOYÓ A 12 PROYECTOS AUTORIZADOS.</t>
  </si>
  <si>
    <t>APORTACIÓN INICIAL:   MONTO: $505,950.00   FECHA: 21/12/2000
OBSERVACIONES: PATRIMONIO AL INICIO DEL EJERCICIO $10'049,058.49. INTERESES GENERADOS $424,505.25, HONORARIOS FIDUCIARIOS $13,953.99, APOYOS A PROYECTOS $7,451,002.39. SALDO DEL PATRIMONIO AL FINAL DEL CUARTO TRIMESTRE DE 2020: $3'008,607.36</t>
  </si>
  <si>
    <t>DESTINO: LA FINALIDAD DE ESTE FIDEICOMISO ES HACER FRENTE A LOS PASIVOS QUE SE DERIVAN DE LAS OBLIGACIONES LABORALES AL RETIRO DE LOS TRABAJADORES, DE CONFORMIDAD CON LA NORMA DE INFORMACIÓN FINANIERA D-3 (NIF D-3), DE LOS PLANES DE PRIMA DE ANTIGUEDAD Y BENEFICIOS SHCP, E INDEMNIZACIÓN LEGAL.
CUMPLIMIENTO DE LA MISIÓN:
AL CUARTO TRIMESTRE DE 2020, SE REALIZARON PAGOS DE PRESTACIONES DE RETIRO A 5 PERSONAS.</t>
  </si>
  <si>
    <t>DESTINO: FIDEICOMISO PARA EL PAGO DE PRIMAS DE ANTIGÜEDAD Y JUBILACIÓN DE LOS EMPLEADOS DEL CENTRO DE INVESTIGACIÓN EN QUÍMICA APLICADA
CUMPLIMIENTO DE LA MISIÓN:
SE HAN APLICADO LOS INTERESES GENERADOS SOBRE INVERSIONES CORRESPONDIENTES DE ENERO A DICIEMBRE 2020.</t>
  </si>
  <si>
    <t>DESTINO: LOS RECURSOS SE APLICARÁN PARA PROYECTOS EN EL DESARROLLO DE NUEVAS TECNOLOGÍAS
CUMPLIMIENTO DE LA MISIÓN:
SE ESTÁN REPORTANDO LOS INTERESES GENERADOS DE ENERO A DICIEMBRE 2020.</t>
  </si>
  <si>
    <t>DESTINO: SE ANEXAN ESTADOS FINANCIEROS, ESTADOS DE CUENTAS BANCARIOS DE CHEQUES Y DE INVERSIÓN.
CUMPLIMIENTO DE LA MISIÓN:
AL CUARTO TRIMESTRE DE 2020, ESTÁN VIGENTES 8 PROYECTOS.</t>
  </si>
  <si>
    <t>APORTACIÓN INICIAL:   MONTO: $20,000,000.00   FECHA: 02/10/1991
OBSERVACIONES: EL FIDEICOMISO SE ENCUENTRA EN PROCESO DE EXTINCIÓN. LA INFORMACIÓN FINANCIERA Y ADMINISTRATIVA, SE REPORTA CON BASE EN LOS ESTADOS FINANCIEROS AL CIERRE DEL MES DE DICIEMBRE DE 2020. EL FIDEICOMISO NO RECIBE APORTACIONES DE OTRAS ENTIDADES, DEBIDO A QUE YA CUMPLIÓ CON EL OBJETIVO POR EL CUAL FUE CREADO, YA NO PROPORCIONA RECURSOS PARA FINANCIAMIENTO DE PROYECTOS. EN EL PERIODO QUE SE REPORTA, EL FIDEICOMISO NO HA TENIDO REVISIÓN POR PARTE DE NINGÚN ENTE FISCALIZADOR. EL PROCESO DE EXTINCIÓN COMENZARÁ UNA VEZ QUE EL SAE VENDA LOS BIENES INMUEBLES PROPIEDAD DEL FIDEICOMISO.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</si>
  <si>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$110,000,000.00   FECHA: 20/12/2002
OBSERVACIONES: LA INFORMACIÓN QUE SE REPORTA, PRESENTA CIFRAS DE LOS ESTADOS FINANCIEROS DEL FONDO AL MES DE DICIEMBRE DE 2020. EL PATRIMONIO SE COMPONE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</si>
  <si>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 FINANCIERO A INSTITUCIONES A TRAVÉS DE PROYECTOS PARA LA INVESTIGACIÓN EN MATERIAS AGRÍCOLA, PECUARIA, ACUACULTURA AGROBIOTECNOLOGÍA Y RECURSOS FITOGENÉTICOS.
CUMPLIMIENTO DE LA MISIÓN:
DURANTE EL PERIODO SE DIO SEGUIMIENTO A LOS PROYECTOS VIGENTES DE LAS CONVOCATORIAS 2015-03 Y 2015-04, 2016-01, 2017-01, 2017-02, 2017-04, 2017-05, Y 2017-06, SIENDO: MALANGA, ANONÁCEAS, MOLE NEGRO, CAFÉ, AGUACATE, CIBIOC, OVINOS Y CAPRINOS, POLINIZADORES, PLATAFORMA WEB, CACAO, YACA, TOTOABA, CABRAS, ESCAMOLES, PANIFICACIÓN, VERDOLAGA, GENÓMICA, ENFERMEDADES EN GANADERÍA, MOLUSCOS BIVALVOS Y RESONANCIA MAGNÉTICA.</t>
  </si>
  <si>
    <t>APORTACIÓN INICIAL:   MONTO: $2,100,000.00   FECHA: 20/12/2001
OBSERVACIONES: LA INFORMACIÓN SE REPORTA CON BASE EN LAS CIFRAS QUE REFLEJAN LOS ESTADOS FINANCIEROS Y FORMATO ADMINISTRATIVO DEL FONDO AL CIERRE DE DICIEMBRE DE 2020.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AL REALIZAR UNA CONSULTA TELEFÓNICA AL PERSONAL DE LA SECRETARÍA DE HACIENDA, INFORMAN QUE AL MENOS EN ESTE TRIMESTRE, ESA ES LA RESPUESTA QUE APLICA.</t>
  </si>
  <si>
    <t>DESTINO: APOYOS A PROYECTOS QUE ATIENDAN LAS DEMANDAS ESPECIFICAS QUE DETERMINE EL SECTOR SOCIAL.
CUMPLIMIENTO DE LA MISIÓN:
INFORMACIÓN NO ACTUALIZADA POR EL SECRETARIO ADMINISTRATIVO</t>
  </si>
  <si>
    <t>APORTACIÓN INICIAL:   MONTO: $15,000,000.00   FECHA: 21/12/2001
OBSERVACIONES: LA INFORMACIÓN FINANCIERA SE REPORTA CON BASE A LAS CIFRAS QUE REFLEJAN LOS ESTADOS DE CUENTA DE LA FIDUCIARIA AL CIERRE DE DICIEMBRE DE 2020 Y DE LA OPERATIVA A OCTUBRE DE 2020. INFORMACIÓN NO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</si>
  <si>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PROYECTOS DE INVESTIGACION CIENTIFICA Y TECNOLÓGICA DEL FONDO SECTORIAL DE INVESTIGACIÓN Y DESARROLLO EN CIENCIAS NAVALES.
CUMPLIMIENTO DE LA MISIÓN:
SE CONTINÚA DESTINANDO LOS APOYOS A LAS ACTIVIDADES DE INVESTIGACIÓN CIENTÍFICA Y TECNOLÓGICA, INNOVACIÓN Y DESARROLLO TECNOLOGÍA, CREACIÓN Y FORTALECIMIENTO DE LA INFRAESTRUCTURA DE INVESTIGACIÓN Y DESARROLLO TECNOLÓGICO QUE REQUIERE EL SECTOR CIENCIAS NAVALES, POR LO QUE SE INFORMA QUE SE CONTINÚA REALIZANDO EL SEGUIMIENTO TÉCNICO FINANCIERO A SIETE PROYECTOS FINANCIADOS CON RECURSOS DEL FONDO.</t>
  </si>
  <si>
    <t>APORTACIÓN INICIAL:   MONTO: $10,000,000.00   FECHA: 20/12/2001
OBSERVACIONES: LA INFORMACIÓN SE REPORTA CON BASE EN LAS CIFRAS QUE REFLEJAN LOS ESTADOS FINANCIEROS DEL FONDO AL CIERRE DEL MES DE DICIEMBRE DE 2020. LOS RECURSOS DEL FONDO SON PROVENIENTES DEL PRESUPUESTO AUTORIZADO DE LA SECRETARIA DE MARINA Y CONSEJO NACIONAL DE CIENCIA Y TECNOLÓGIA.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</si>
  <si>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IMPULSAR UNA ECONOMÍA BASADA EN CONOCIMIENTO, A TRAVÉS DEL APOYO A PROYECTOS DE INNOVACIÓN PRESENTADOS POR EMPRENDEDORES, PERSONAS FÍSICAS CON ACTIVIDAD EMPRESARIAL, RÉGIMEN DE INCORPORACIÓN FISCAL O MIPYMES DE BASE TECNOLÓGICA.
CUMPLIMIENTO DE LA MISIÓN:
DURANTE EL PERIODO QUE SE INFORMA HAN APORTADO 0 MILLONES DE PESOS Y SE HAN APROBADO 0 MILLONES DE PESOS PARA EL DESARROLLO DE PROYECTOS.</t>
  </si>
  <si>
    <t>APORTACIÓN INICIAL:   MONTO: $29,000,000.00   FECHA: 07/03/2002
OBSERVACIONES: LA INFORMACIÓN SE REPORTA CON BASE EN LAS CIFRAS QUE REFLEJAN LOS ESTADOS FINANCIEROS DEL FONDO AL CIERRE DEL MES DE DICIEMBRE DE 2020.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</si>
  <si>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$13,184,700.00   FECHA: 15/03/2002
OBSERVACIONES: FONDO SECTORIAL PARA LA VIVIENDA (CONAVI) LA INFORMACIÓN FINANCIERA SE REPORTA CON BASE EN LAS CIFRAS QUE REFLEJAN LOS ESTADOS FINANCIEROS DEL FONDO AL CIERRE DEL MES DE DICIEMBRE DE 2020. EL PATRIMONIO SE ENCUENTRA INTEGRADO POR EL PATRIMONIO TEMPORALMENTE RESTRINGIDO Y NO RESTRINGIDO. LOS ESTADOS FINANCIEROS ESTAN DICTAMINADOS AL 31 DE DICIEMBRE DE 2019 SIN SALVEDADES, POR EL DESPACHO GUZMAN TELLO DE MENESES, S.C., EL CUAL FUE DESIGNADO POR LA SECRETARIA DE LA FUNCIÓN PÚBLICA.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</si>
  <si>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$108,191,470.00   FECHA: 21/12/2001
OBSERVACIONES: LA INFORMACIÓN SE REPORTA CON BASE EN LAS CIFRAS QUE REFLEJAN LOS ESTADOS FINANCIEROS DEL FONDO AL CIERRE DEL MES DE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</si>
  <si>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$40,000,000.00   FECHA: 16/10/2002
OBSERVACIONES: LA INFORMACIÓN SE REPORTA CON BASE EN LAS CIFRAS DE LOS ESTADOS FINANCIEROS DEL FONDO A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</si>
  <si>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SECTOR FORESTAL, ASÍ COMO ESTRATEGIAS DE DIVULGACIÓN DE LOS RESULTADOS DE LOS PROYECTOS FINANCIADOS, VISITAS DE SEGUIMIENTO PRESENCIALES, ASISTENCIA DE MIEMBROS A LAS SESIONES ORDINARIAS Y EXTRAORDINARIAS DEL CTA DEL AÑO EN CURSO.
CUMPLIMIENTO DE LA MISIÓN:
SEGUIMIENTO ADMINISTRATIVO Y TÉCNCICO A 17 PROYECTOS VIGENTES, VISITAS DE SEGUIMIENTO PRESENCIAL PARA ASEGURAR EL ÉXITO EN EL CUMPLIMIENTO DE METAS, PLANEACIÓN DE EVENTOS Y PROGRAMAS PARA LA DIVULGACIÓN DE LOS RESUTADOS DE LOS PROYECTOS FINANCIADOS.</t>
  </si>
  <si>
    <t>APORTACIÓN INICIAL:   MONTO: $18,000,000.00   FECHA: 17/09/2002
OBSERVACIONES: LA INFORMACIÓN SE REPORTA CON BASE EN LAS CIFRAS QUE REFLEJAN LOS ESTADOS FINANCIEROS DEL FONDO, AL CIERRE DE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</si>
  <si>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SECTOR AEROPORTUARIO.
CUMPLIMIENTO DE LA MISIÓN:
DURANTE EL PERÍODO QUE SE INFORMA NO SE APORTARON RECURSOS A LOS SUJETOS DE APOYO.</t>
  </si>
  <si>
    <t>APORTACIÓN INICIAL:   MONTO: $15,000,000.00   FECHA: 20/12/2002
OBSERVACIONES: FONDO SECTORIAL DE INVESTIGACIÓN PARA EL DESARROLLO AEROPORTUARIO Y LA NAVEGACIÓN AÉREA (ASA) LA INFORMACIÓN SE REPORTA CON BASE EN LAS CIFRAS QUE REFLEJAN LOS ESTADOS FINANCIEROS DEL FONDO, CON DATOS AL CIERRE DEL MES SEPTIEMBRE DE 2020.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</si>
  <si>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DE CIENCIA BÁSICA.
CUMPLIMIENTO DE LA MISIÓN:
INFORMACIÓN NO ACTUALIZADA POR LA SECRETARIA ADMINISTRATIVA.</t>
  </si>
  <si>
    <t>APORTACIÓN INICIAL:   MONTO: $110,000,000.00   FECHA: 20/12/2002
OBSERVACIONES: LA INFORMACIÓN QUE SE REPORTA, ES CON BASE EN LOS ESTADOS FINANCIEROS DEL FONDO AL CIERRE DEL MES DE DICIEMBRE DE 2020. EL PATRIMONIO SE COMPONE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t>
  </si>
  <si>
    <t>DESTINO: FINANCIAR PROYECTOS DE INVESTIGACIÓN CIENTÍFICA O TECNOLÓGICA, INNOVACIÓN Y DESARROLLOS TECNOLÓGICOS, FORMACIÓN DE RECURSOS HUMANOS ESPECIALIZADOS, BECAS, DIVULAGACIÓN CIENTÍFICA Y TECNOLÓGICA, CREACIÓN, FORTALECIMIENTO DE GRUPOS O CUERPOS ACADÉMICOS Y DE INVESTIGACIÓN Y DESARROLLO TECNOLÓGICO, Y DE LA INFRESTRUCTURA DE INVESTIGACIÓN Y DESARROLLO QUE REQUIERA EL SECTOR.
CUMPLIMIENTO DE LA MISIÓN:
DESDE SU CREACIÓN, EL FONDO SECTORIAL DE INVESTIGACIÓN Y DESARROLLO INMUJERES-CONACYT HA LLEVADO A CABO LA PUBLICACIÓN DE 11 CONVOCATORIAS, DE LAS CUALES EL COMITÉ TÉCNICO Y DE ADMINISTRACIÓN APROBÓ EL FINANCIAMIENTO DE 77 PROYECTOS. AL 31 DE DICIEMBRE DE 2020, 55 PROYECTOS SE ENCUENTRAN CONCLUIDOS, CUATRO CANCELADOS, OCHO EN SEGUIMIENTO Y 10 PENDIENTES DE FORMALIZAR.</t>
  </si>
  <si>
    <t>APORTACIÓN INICIAL:   MONTO: $4,000,000.00   FECHA: 20/12/2002
OBSERVACIONES: LA INFORMACIÓN SE REPORTA CON BASE EN LAS CIFRAS QUE REFLEJAN LOS ESTADOS FINANCIEROS DEL FONDO AL CIERRE DEL MES DE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</si>
  <si>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PARA LA GESTIÓN DE LOS PROYECTOS Y DE INVERSIÓN PARA PROYECTOS DE INVESTIGACIÓN CIENTÍFICA TECNOLÓGICA Y DE INNOVACIÓN DEL FONDO SECTORIAL PARA INVESTIGACIÓN Y DESARROLLO TECNOLÓGICO EN ENERGÍA
CUMPLIMIENTO DE LA MISIÓN:
LA INFORMACIÓN NO FUE ACTUALIZADA POR EL SECRETARIO ADMINISTRATIVO.</t>
  </si>
  <si>
    <t>APORTACIÓN INICIAL:   MONTO: $30,000,000.00   FECHA: 24/09/2003
OBSERVACIONES: LA INFORMACIÓN SE REPORTA CON BASE EN LAS CIFRAS QUE REFLEJA EL ESTADO DE CUENTA DEL FONDO DE LA FIDUCIARIA AL CIERRE DEL MES DE DICIEMBRE DE 2020. LA INFORMACIÓN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</si>
  <si>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$24,000,000.00   FECHA: 24/12/2003
OBSERVACIONES: FONDO SECTORIAL DE INVESTIGACIÓN Y DESARROLLO SOBRE EL AGUA (CONAGUA) LA INFORMACIÓN FINANCIERA SE REPORTA CON BASE A LAS CIFRAS QUE REFLEJAN LOS ESTADOS FINANCIEROS DEL FONDO AL CIERRE DEL MES DE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</si>
  <si>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TECNOLOGICA Y DEMANADS DEL SECTOR RELACIONES EXTERIORES.
CUMPLIMIENTO DE LA MISIÓN:
SE TIENEN LAS EVALUACIONES TÉCNICA Y FINANCIERA DE 10 PROYECTOS QUE CONCLUYERON LA 1RA O LA 2DA FASE. SE REALIZÓ LA 2DA. MINISTRACIÓN DE RECURSOS DE LA CONVOCATORIA MÉXICO-TURQUIA. DERIVADO DEL PROCESO DE EXTINCIÓN DE EXTINCIÓN DEL FIDEICOMISO SE CANCELO LA CANOVOCATOIA 2018-1 PARA PRESENTAR PROYECTOS EN CIENCIA TECNOLOGIA E INVESTIGACIÓN SEGUNDA FASE Y SE NOTIFICO AL COMITE TECNICO Y DE ADMINISTRACIÓN EL PROCESO DE EXTINCIÓN.</t>
  </si>
  <si>
    <t>APORTACIÓN INICIAL:   MONTO: $5,000,000.00   FECHA: 23/01/2004
OBSERVACIONES: LA INFORMACIÓN SE REPORTA CON BASE EN LAS CIFRAS QUE REFLEJAN LOS ESTADOS FINANCIEROS AL CIERRE DEL MES DE SEPTIEMBRE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</si>
  <si>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PROMOVER ACCIONES CIENTÍFICAS, TECNOLÓGICAS, DE INNOVACIÓN DE ALTO IMPACTO Y LA FORMACIÓN DE RECURSOS HUMANOS ESPECIALIZADOS QUE CONTRIBUYAN AL DESARROLLO NACIONAL E INTERNACIONAL.
CUMPLIMIENTO DE LA MISIÓN:
DURANTE EL PERIODO QUE SE INFORMA SE HAN ASIGNADO 9.72 MILLONES DE PESOS, FORMALIZADO 3.52 MILLONES DE PESOS Y MINISTRADO 18.49 MILLONES DE PARA EL DESARROLLO DE PROYECTOS.</t>
  </si>
  <si>
    <t>APORTACIÓN INICIAL:   MONTO: $2,000,000.00   FECHA: 20/12/2007
OBSERVACIONES: LA INFORMACIÓN SE REPORTA CON BASE EN LAS CIFRAS QUE REFLEJAN LOS ESTADOS FINANCIEROS DEL FONDO AL CIERRE DEL MES DE DICIEMBRE DE 2020. LA COMPOSICIÓN DEL PATRIMONIO INCLUYE EL PATRIMONIO TEMPORALMENTE RESTINGIDO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</si>
  <si>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$207,725,000.00   FECHA: 23/09/2008
OBSERVACIONES: LA INFORMACIÓN SE REPORTA CON BASE EN LAS CIFRAS QUE REFLEJAN LOS ESTADOS FINANCIEROS DEL FONDO AL CIERRE DEL MES DE DICIEMBRE DE 2020, MISMOS QUE FUERON PROPORCIONADOS POR LA FIDUCIARIA DEL FONDO. LOS DATOS ADMINISTRATIVOS NO FUERON ACTUALIZADOS POR EL SECRETARIO ADMINISTRATIVO, POR LO QUE SE INCLUYE LA ÚLTIMA INFORMACIÓN REPORTADA POR EL MISMO.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</si>
  <si>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PROYECTOS QUE SE DESTINEN A LA REALIZACIÓN DE INVESTIGACIONES CIENTÍFICAS, DESARROLLO TECNOLÓGICO, INNOVACIÓN, EL REGISTRO NACIONAL O INTERNACIONAL DE PROPIEDAD INTELECTUAL, Y LA FORMACIÓN DE RECURSOS HUMANOS ESPECIALIZADOS, BECAS, CREACIÓN, FORTALECIMIENTO DE GRUPOS O CUERPOS ACADÉMICOS O PROFESIONALES DE INVESTIGACIÓN, DESARROLLO TECNOLÓGICO E INNOVACIÓN, DIVULGACIÓN CIENTÍFICA, TECNOLÓGICA E INNOVACIÓN Y DE LA INFRAESTRUCTURA QUE REQUIERA EL SECTOR ENERGÉTICO EN MATERIA DE SUSTENTABILIDAD.
CUMPLIMIENTO DE LA MISIÓN:
INFORMACIÓN NO ACTUALIZADA POR LA SECRETARIA ADMINISTRATIVA DEL FONDO.</t>
  </si>
  <si>
    <t>APORTACIÓN INICIAL:   MONTO: $37,760,000.00   FECHA: 23/09/2008
OBSERVACIONES: LA INFORMACIÓN SE REPORTA CON BASE EN LAS CIFRAS QUE REFLEJAN LOS ESTADOS FINANCIEROS DEL FONDO AL CIERRE DEL MES DE DICIEMBRE DE 2020, MISMOS QUE PROPORCIONÓ LA FIDUCIARIA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</si>
  <si>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$2,800,000.00   FECHA: 02/12/2008
OBSERVACIONES: LA INFORMACIÓN SE REPORTA CON BASE EN LAS CIFRAS QUE REFLEJAN LOS ESTADOS FINANCIEROS, AL CIERRE DE DICIEMBRE DE 2020. ESTADOS FINANCIEROS DICTAMINADOS EJERCICIO 2019.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</si>
  <si>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SOCIEDAD ANÓNIMA, INSTITUCIÓN DE BANCA MÚLTIPLE, INTERCAM GRUPO FINANCIERO</t>
  </si>
  <si>
    <t>DESTINO: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CUMPLIMIENTO DE LA MISIÓN:
EL OBJETIVO DEL PROGRAMA S278 ES LOGRAR QUE LOS SISTEMAS LOCALES Y REGIONALES DE CIENCIA, TECNOLOGÍA E INNOVACIÓN GENEREN CAPACIDADES EN CIENCIA, TECNOLOGÍA E INNOVACIÓN QUE PERMITAN CUMPLIR SUS OBJETIVOS, MEDIANTE EL OTORGAMIENTO DE APOYOS A PROYECTOS RELACIONADOS CON INVESTIGACIÓN CIENTÍFICA, DESARROLLO TECNOLÓGICO E INNOVACIÓN. SE REALIZARON DE LA 25A A LA 42A SESIONES EXTRAORDINARIAS, Y SE MINISTRARON 655 PROYECTOS.</t>
  </si>
  <si>
    <t>APORTACIÓN INICIAL:   MONTO: $50,000,000.00   FECHA: 19/02/2009
OBSERVACIONES: LA INFORMACIÓN SE REPORTA CON BASE EN LAS CIFRAS QUE REFLEJAN LOS ESTADOS FINANCIEROS DEL FONDO AL CIERRE DEL MES DE DICIEMBRE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</si>
  <si>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EL OBJETIVO DE ESTE FONDO ES EL OTORGAMIENTO DE APOYOS Y FINANCIAMIENTOS PARA LA REALIZACIÓN DE INVESTIGACIONES CIENTÍFICAS, DESARROLLO TECNOLÓGICO, INNOVACIÓN, EL REGISTRO NACIONAL O INTERNACIONAL DE PROPIEDAD INTELECTUAL, FORMACIÓN DE RECURSOS HUMANOS ESPECIALIZADOS, BECAS, CREACIÓN Y FORTALECIMIENTO DE GRUPOS.
CUMPLIMIENTO DE LA MISIÓN:
EL SECRETARIO ADMINISTRATIVO, NO ACTUALIZO ESTA INFORMACIÓN</t>
  </si>
  <si>
    <t>APORTACIÓN INICIAL:   MONTO: $50,000,000.00   FECHA: 31/12/2009
OBSERVACIONES: LA INFORMACIÓN SE REPORTA CON BASE EN LAS CIFRAS QUE REFLEJAN EL ESTADO DE CUENTA DE LA FIDUCIARIA Y LA OPERATIVA AL CIERRE DEL MES DE DICIEMBRE DE 2020. LA SECRETARIA ADMINISTRATIVA NO ACTUALIZO ESTA INFORMACIÓN.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</si>
  <si>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OTORGAMIENTO DE APOYOS PARA LA REALIZACIÓN DE PROYECTOS A LOS SUJETOS DE APOYO, QUE SEAN ELEGIDOS MEDIANTE CONCURSO BAJO LAS MODALIDADES QUE DETERMINE EL COMITÉ TÉCNICO Y DE ADMINISTRACIÓN.
CUMPLIMIENTO DE LA MISIÓN:
LA INFORMACIÓN NO FUE ACTUALIZADA POR EL SECRETARIO ADMINISTRATIVO.</t>
  </si>
  <si>
    <t>APORTACIÓN INICIAL:   MONTO: $139,286,812.00   FECHA: 27/09/2010
OBSERVACIONES: LA INFORMACIÓN SE REPORTA CON BASE EN LAS CIFRAS QUE REFLEJAN LOS ESTADOS FINANCIEROS DEL FONDO AL CIERRE DEL MES DE NOVIEMBRE DE 2020. EL PATRIMONIO SE COMPONE POR TEMPORALMENTE RESTRINGIDO Y NO RESTRINGIDO. EL PATRIMONIO DE ESTE FONDO SE ENCUENTRA DISPONIBLE PARA SER FISCALIZADO POR LAS ENTIDADES FISCALIZADORAS DE ACUERDO AL ART. 26 FRACCIÓN VIII DE LA LEY DE CIENCIA Y TECNOLOGÍA.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</si>
  <si>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16/11/2011
OBSERVACIONES: LA INFORMACIÓN FINANCIERA SE REPORTA CON BASE EN LAS CIFRAS QUE REFLEJAN LOS ESTADOS FINANCIEROS DEL FONDO, AL CIERRE DE DICIEMBRE 2020. EL SECRETARIO ADMINISTRATIVO DEL FONDO, NO ACTUALIZÓ ALGUNOS DATOS ADMINISTRATIVOS.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</si>
  <si>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$3,000,000.00   FECHA: 14/08/2014
OBSERVACIONES: LA INFORMACIÓN SE REPORTA CON BASE EN LAS CIFRAS QUE REFLEJAN LOS ESTADOS FINANCIEROS DEL FONDO AL CIERRE DEL MES DE SEPTIEMBRE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</si>
  <si>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SE CUENTAN CON UN PROYECTO EN EJECUCION, AL CUAL SE TIENE PENDIENTE DE PROPORCIONAR RECURSOS POR $3'880,000.00
CUMPLIMIENTO DE LA MISIÓN:
DURANTE EL PRESENTE AÑO, CULMINO SATISFACTORIAMENTE EL PROYECTO "RADARES DE VIGILANCIA AÉREA".</t>
  </si>
  <si>
    <t>APORTACIÓN INICIAL:   MONTO: $8,000,000.00   FECHA: 30/05/2014
OBSERVACIONES: LA INFORMACIÓN SE REPORTA CON BASE EN LAS CIFRAS QUE REFLEJAN LOS ESTADOS FINANCIEROS DEL FONDO AL CIERRE DEL MES DE SEPTIEMBRE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</si>
  <si>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 LA FECHA DEL PRESENTE REPORTE, LOS RECURSOS HAN SIDO UTILIZADOS PARA 117 MINISTRACIONES A LOS APOYOS DE PROYECTOS DE INVESTIGACIÓN (CONVOCATORIAS Y PROGRAMAS DEL CTA), AUTORIZADOS PREVIAMENTE EN EL PRESUPUESTO PARA LOS EJERCICIOS 2014,2015 ,2016, 2017 Y 2018.
CUMPLIMIENTO DE LA MISIÓN:
DERIVADO DE LAS CONVOCATORIAS DE 2014 A 2018, SE HAN AUTORIZADO 60 PROYECTOS, DE LOS CUALES 60 HAN SIDO MINISTRADOS; LOS CUALES SUMAN UN TOTAL DE $93'802,962.73; AL 31 DE DICIEMBRE DE 2020 SE HAN ENTREGADO RECURSOS POR $90,756,542.73</t>
  </si>
  <si>
    <t>APORTACIÓN INICIAL:   MONTO: $15,000,000.00   FECHA: 07/07/2014
OBSERVACIONES: LA INFORMACIÓN SE REPORTA CON BASE EN LAS CIFRAS QUE REFLEJAN LOS ESTADOS FINANCIEROS Y FORMATO ADMINISTRATIVO DEL FONDO AL CIERRE DEL MES DE DICIEMBRE DE 2020. EL PATRIMONIO EN TÉRMINOS GENERALES SE COMPONE DE APORTACIONES POR PARTE DE CONACYT, APORTACIONES DE LA AEM, INTERESES GENERADOS.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</si>
  <si>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$10,000,000.00   FECHA: 29/02/2016
OBSERVACIONES: LA INFORMACIÓN SE REPORTA CON BASE A LAS CIFRAS QUE REFLEJAN LOS ESTADOS DE CUENTA DEL FONDO, DE LA FIDUCIARIA A DICIEMBRE 2020 Y DE LA OPERATIVA A DICIEMBRE 2019. EL PATRIMONIO DE COMPONE DE APORTACIONES DE CONACYT E INEE. LA INFORMACIÓN ADMINISTRATIVA, NO FUE ACTUALIZADA POR EL SECRETARIO ADMINISTRATIVO DEL FONDO. EL “CRITERIO CUENTA PÚBLICA” SE RESPONDE CON UN “NO”, DADO QUE MEDIANTE UNA CONSULTA TELEFÓNICA AL PERSONAL DE LA SECRETARÍA DE HACIENDA, RESPONDIERON QUE ESA OPCIÓN APLICABA Y NO SE HA TENIDO NOTIFICACIÓN DIFERENTE A LA FECHA. EL “PORCENTAJE DE PARTICIPACIÓN” SE DEJA EN CERO, TODA VEZ QUE NO SE CUENTA CON UN MANUAL QUE EXPLIQUE LA DEFINICIÓN DEL MISMO Y POR LO TANTO LA DIRECCIÓN DE ADMINISTRACIÓN E INFORMACIÓN DE FONDOS CONACYT DESCONOCE QUE DATO SE DEBE PROPORCIONAR.</t>
  </si>
  <si>
    <t>DESTINO: PARA APOYOS EN LA INVESTIGACIÓN CIENTÍFICA Y TECNOLÓGICA, RELACIONADOS CON EL ANÁLISIS DE LA POBREZA Y, EL MONITOREO Y EVALUACIÓN.
CUMPLIMIENTO DE LA MISIÓN:
DURANTE EL PERIODO QUE SE INFORMA SE HAN APORTADO $2,410,318.18 DE RECURSOS PARA EL DESARROLLO DE PROYECTOS A LOS SUJETOS DE APOYO.</t>
  </si>
  <si>
    <t>APORTACIÓN INICIAL:   MONTO: $3,000,000.00   FECHA: 15/11/2017
OBSERVACIONES: LA INFORMACIÓN SE REPORTA CON BASE EN LAS CIFRAS QUE REFLEJAN LOS ESTADOS FINANCIEROS DEL FONDO AL CIERRE DEL MES DE SEPTIEMBRE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</si>
  <si>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LOS RECURSOS EJERCIDOS AL CIERRE DEL TRIMESTRE A TRAVES DEL FIDEICOMISO SE HAN UTILIZADO PARA EL PAGO DE LAS COMISIONES POR EL MANEJO DE CUENTA Y PARA LA ADQUISICIÓN DE EQUIPOS PARA PROYECTOS, ASI COMO PARA EL PAGO DE SUBCONTRATACIONES NECESARIAS PARA EL DESARROLLO DE LOS PROYECTOS.
CUMPLIMIENTO DE LA MISIÓN:
EN UN MARCO GENERAL; DESDE LA CONSTITUCION DEL FONDO DE INVESTIGACION CIENTIFICA Y TECNOLOGICA DE CIATEQ,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</si>
  <si>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EN ESTE TRIMESTRE ÚNICAMENTE SE GENERARON PRODUCTOS FINANCIEROS POR EL PATRIMONIO INVERTIDO EN LA INSTITUCIÓN BANCARIA Y PAGO DE COMISIONES POR MANEJO DE CUENTA.</t>
  </si>
  <si>
    <t>APORTACIÓN INICIAL:   MONTO: $10,000,000.00   FECHA: 12/11/2010
OBSERVACIONES: EN ESTE TRIMESTRE ÚNICAMENTE SE GENERARON PRODUCTOS FINANCIEROS POR EL PATRIMONIO INVERTIDO EN LA INSTITUCIÓN BANCARIA Y PAGO DE COMISIONES POR MANEJO DE CUENTA.</t>
  </si>
  <si>
    <t>APORTACIÓN INICIAL:   MONTO: $319,752.10   FECHA: 19/12/2001
OBSERVACIONES: FOMENTAR EL AHORRO SISTEMÁTICO DE SUS TRABAJADORES QUE LES PERMITA, ADEMÁS DE ESTABLECER UN PATRIMONIO FAMILIAR. NOTA: FIDEICOMISO EXTINTO DESDE EL 01 DE OCTUBRE DEL 2019.</t>
  </si>
  <si>
    <t>DESTINO: GASTO CORRIENTE Y DE INVERSION DE LOS PROYECTOS APOYADOS POR EL FIDEICOMISO Y PAGOS AL FIDUCIARIO POR CONCEPTO DE HONORARIOS Y COMISIONES.
CUMPLIMIENTO DE LA MISIÓN:
FINANCIAR O COMPLEMENTAR PROYECTOS.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</si>
  <si>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APORTACIÓN INICIAL:   MONTO: $11,027,528.68   FECHA: 28/10/2004
OBSERVACIONES: EL IMPORTE DE EGRESOS ACUMULADOS SE REFIERE A LOS MONTOS EROGADOS PARA PROYECTOS APOYADOS EN EL PERIODO ENERO A DICIEMBRE DE 2020. NOTA: SE HACE LA ACLARACIÓN QUE LOS SALDOS A CONSIDERAR EN LOS ESTADOS DE CUENTA ADJUNTOS SE ENCUENTRAN EN LAS HOJAS 2 Y 6 EN EL CONCEPTO "VALOR EN LIBROS" POR 1,692,117.70 Y 2,965,255.82 (MARCADOS EN AMARILLO), LA SUMA DE AMBOS POR 4,657,373.52 ES LO REPORTADO EN EL PRESENTE INFORME.</t>
  </si>
  <si>
    <t>APORTACIÓN INICIAL:   MONTO: $18,050.00   FECHA: 07/11/2000
OBSERVACIONES: EL SALDO DE "APORTACIONES DE RECURSOS FISCALES", "APORTACIONES DE RECURSOS PROPIOS (PÚBLICOS FEDERALES)", " OTRAS APORTACIONES",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2018 CORRESPONDE A LA DISPONIBILIDAD PATRIMONIAL FINAL DE ESE EJERCICIO.</t>
  </si>
  <si>
    <t>DESTINO: SE DESTINA PARA PROYECTOS DE INVESTIGACIÓN CIENTÍFICA Y TECNOLÓGICA E INFRAESTRUCTURA, QUE CONLLEVA A LA FORMACIÓN DE RECURSOS HUMANOS ESPECIALIZADOS, EQUIPAMIENTO Y SUMINISTRO DE MATERIALES.
CUMPLIMIENTO DE LA MISIÓN:
DESTINAR RECURSOS PARA PROYECTOS ESPECÍFICOS DE INVESTIGACIÓN, ASÍ COMO CUBRIR LOS GASTOS OCASIONADOS POR LA CREACIÓN Y MANTENIMIENTO DE INSTALACIONES DE EQUIPO CIENTÍFICO PARA INVESTIGACIÓN.</t>
  </si>
  <si>
    <t>APORTACIÓN INICIAL:   MONTO: $8,500,000.00   FECHA: 24/11/2000
OBSERVACIONES: EL FONDO DE INVESTIGACIÓN CIENTÍFICA Y DESARROLLO TECNOLÓGICO DEL INAOE, NO CUENTA CON SALDOS BANCARIAS NI DE INVERSIÓN, EN VIRTUD QUE SE INICIARÁ EL PROCESO DE EXTINCIÓN, POR FALTA DE SUFICIENCIA FINANCIERA DESDE EL AÑO 2018.</t>
  </si>
  <si>
    <t>APORTACIÓN INICIAL:   MONTO: $1,000,000.00   FECHA: 25/03/2010
OBSERVACIONES: SE ENVÍA PARA SU AUTORIZACIÓN</t>
  </si>
  <si>
    <t>DESTINO: EL COMITÉ TÉCNICO AUTORIZÓ EL APOYO PARA LA EJECUCIÓN DE LOS SIGUIENTES PROYECTOS: ACUERDO 6-S/I ORD-CTF-19 INCENTIVOS EXTRAORDINARIOS AL PERSONAL QUE PARTICIPA EN PROYECTOS DE I+D+I, APLICANDO AL TERCER TRIMESTRE DE 2020 UN MONTO POR $2,434,205.38 DEL TOTAL. ACUERDO 7-S/I ORD CTF-20 PARA LA ADQUISICIÓN DE MOBILIARIO Y EQUIPO PARA DIVERSAS ÁREAS DEL CENTRO POR UN MONTO DE $430,000.00 ACUERDO 6-S/I ORD-CTF-20 PARA CUBRIR ESTÍMULOS Y COMPENSACIONES EXTRAORDINARIAS AL PERSONAL ADSCRITO AL CENTRO, APLICANDO AL TERCER TRIMESTRE DE 2020 UN MONTO POR $3,041,955.00. ACUERDO 11-S/I ORD-CTF-20 PARA REALIZAR APORTACIÓN COMPLEMENTARIA POR $4,224,311.62 PARA LA CONSTRUCCIÓN DEL CENTRO DE VINCULACIÓN E INNOVACIÓN TECNOLÓGICA. ACUERDO 5-S/II ORD CTF-20 POR $3,560,290.00,ACUERDO 6-S/II ORD CTF-20 POR $ 6,360,000.00, ACUERDO 7-S/II ORD CTF-20 POR $124,269.13, ACUERDO 8-S/II ORD CTF-20 POR $6,436,676.92,ACUERDO 9-S/II ORD CTF-20 POR $5,000,000.00, ACUERDO 10-S/II ORD CTF-20 POR $6,000,000.00 Y ACUERDO 11-S/II ORD CTF-20 POR $4,000,000.00
CUMPLIMIENTO DE LA MISIÓN:
LAS EROGACIONES DEL PERIODO SE REALIZARON CON FUNDAMENTO EN LOS NUMERALES 2 FRACCIÓN XX, 7, 8, 15, 28 FRACCIÓN I, 51, 52, Y 53 FRACCIONES VI Y IX DE LAS REGLAS DE OPERACIÓN DEL FIDEICOMISO Y CON APROBACIÓN DEL COMITÉ TÉCNICO, NUMERALES QUE REFIEREN AL DESTINO E INSTRUCCIÓN PARA EL USO DE LOS RECURSOS Y DE LA ASIGNACIÓN DE LOS MISMOS, PARA LAS FINALIDADES PROPIAS DE SU OBJETO.</t>
  </si>
  <si>
    <t>APORTACIÓN INICIAL:   MONTO: $5,355,000.00   FECHA: 21/12/2000
OBSERVACIONES: 1.- SE GENERARON INTERESES BANCARIOS EN EL PERÍODO DE ENERO A DICIEMBRE DE 2020, POR LA CANTIDAD DE $2,374,304.05 2.- COMISIONES BANCARIAS APLICADAS EN EL PERÍODO DE ENERO A DICIEMBRE DE 2020, ASCIENDEN A $95,377.81 3.- LAS EROGACIONES REALIZADAS EN EL PERIODO DE ENERO A DIC DE 2020 FUERON POR UN MONTO DE $56,266,262.05 4.- EL 05 DE FEBRERO DE 2020 SE LLEVÓ A CABO LA 1RA SESIÓN ORDINARIA DEL COMITÉ TÉCNICO Y DE ADMINISTRACIÓN DEL FONDO. LA 2DA SESIÓN ORDINARIA SE REALIZÓ EL 06 DE OCTUBRE DE 2020.</t>
  </si>
  <si>
    <t>DESTINO: EL DESTINO DE LOS RECURSOS AL 4TO. TRIMESTRE 2020 FUE PARA LO SIGUIENTE: . FORTALECIMIENTO DE LA INFRAESTR. DE DIVERSAS ÁREAS, LA CANTIDAD DE $6,254,753.96 . CONSTRUCCION DEL EDIFICIO DE OCEANOGRAFIA FISICA, LA CANTIDAD DE $10,000,000.00 . MEDICIÓN Y ANÁLISIS METOCÉANICO DEL GOLFO DE MÉXICO, LA CANTIDAD DE $15,000,000.00 . FORTALECIMIENTO DEL POSGRADO EN OCEANOGRAFIA FISICA $243,034.00 . FUNDACION MICROSOFT EN RELACION A LA BECA MICROSOFT RESEARCH $121,212.63 . FORTALECIMIENTO DE LA INFR. DEL DEPARTAMENTO DE OCEANOGRAFIA FISICA $106,966.00 . FIDEICOMISO (INTERESES, HONORARIOS, INVERSIÓN), LA CANTIDAD DE $81,000.00 . CONTINUIDAD OPERATIVA DEL DEL SISTEMA DE LAB. ESPE. DE LA DIVISION DE CIENCIAS DE LA TIERRA $1,422,866.60 . PAGO DE INCENTIVOS EXTRAORD. AL PERSONAL CIENTIFICO Y TECNOLOGICO $745,167.49 . PAGO A PARTICIPANTES EN LOS PROYECTOS DE OI $3´340,745.63 . PROYECTO PARA LA COLABORAC. ASESORIA Y USO HERRAMIENTA PROP. CICESE GESTION SEGURIDAD CENTROS CONACYT $ 481,640.28 . APOYO PARA ACERVO BIBLIOGRÁFICO $124,978.40
CUMPLIMIENTO DE LA MISIÓN:
LOS APOYOS OTORGADOS POR EL FIDEICOMISO SE HAN OTORGADO CON LA FINALIDAD DE CUMPLIR CON LOS OBJETIVOS DE CADA UNO DE LOS PROYECTOS EN EL EJERCICIO EN OPERACIÓN.</t>
  </si>
  <si>
    <t>APORTACIÓN INICIAL:   MONTO: $8,232,521.89   FECHA: 01/02/2005
OBSERVACIONES: LA DISPONIBILIDAD FINAL DEL FIDEICOMISO, CORRESPONDE A LA SUMA DEL RESULTADO DE EJERCICIOS ANTERIORES MAS LOS INGRESOS POR RENDIMIENTOS, MENOS LOS HONORARIOS A LA FIDUCIARIA Y EL APOYO OTORGADO A PROYECTOS ESPECÍFICOS AUTORIZADOS AL 4TO. TRIM DE 2020, RESULTANDO UNA DISPONIBILIDAD DE $42,214,275.55</t>
  </si>
  <si>
    <t>DESTINO: EN PROCESO DE EXTINCIÓN
CUMPLIMIENTO DE LA MISIÓN:
EN PROCESO DE EXTINCIÓN</t>
  </si>
  <si>
    <t>APORTACIÓN INICIAL:   MONTO: $5,291,955.55   FECHA: 21/08/2002
OBSERVACIONES: EN PROCESO DE EXTINCION</t>
  </si>
  <si>
    <t>DESTINO: 1)APOYAR A LA UNIDAD HERMOSILLO Y A SUS 5 UNIDADES REGIONALES, 2)APOYAR AL ALCANCE DE LAS METAS COMPROMETIDAS PARA EL EJERCICIO 2020 CONTEMPLADAS EN EL PLAN ESTRATÉGICO DE MEDIANO PLAZO. 3)APOYAR A PROYECTOS DE INFRAESTRUCTURA INSTITUCIONAL
CUMPLIMIENTO DE LA MISIÓN:
1)SE APOYÓ A LA UNIDAD HERMOSILLO Y A LAS 5 UNIDADES REGIONALES, 2)SE APOYÓ AL ALCANCE DE LAS METAS COMPROMETIDAS PARA EL EJERCICIO 2020 CONTEMPLADAS EN EL PLAN ESTRATÉGICO DE MEDIANO PLAZO. 3)SE APOYÓ A PROYECTOS DE INFRAESTRUCTURA INSTITUCIONAL</t>
  </si>
  <si>
    <t>DESTINO: APOYOS PARA LA INVESTIGACIÓN CIENTIFICA Y TECNOLÓGICA DEL ESTADO DE AGUASCALIENTES.
CUMPLIMIENTO DE LA MISIÓN:
LA CONVOCATORIA 2019-01. SE DECLARO DESIERTA. EL 14 DE ABRIL DE 2020, EN PRIMERA SESIÓN EXTRAORDINARIA LA JUNTA DE GOBIERNO DEL CONACYT RATIFICÓ LA EXTINCIÓN DEL FIDEICOMISO.</t>
  </si>
  <si>
    <t>APORTACIÓN INICIAL:   MONTO: $5,000,000.00   FECHA: 12/04/2002
OBSERVACIONES: EL CONACYT Y EL GOBIERNO DEL ESTADO DE AGUASCALIENTES SON FIDEICOMITENTES. LA INFORMACIÓN SE REPORTA CON BASE EN LAS CIFRAS QUE REFLEJAN LOS ESTADOS FINANCIEROS AL CIERRE DEL MES DE DICIEMBRE DE 2020.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</si>
  <si>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29/10/2001
OBSERVACIONES: EL CONACYT Y EL GOBIERNO DEL ESTADO DE BAJA CALIFORNIA SON FIDEICOMITENTES DEL FIDEICOMISO. EL ACTUAL REPORTE SE EFECTÚA CON BASE EN LAS CIFRAS QUE REFLEJAN LOS ESTADOS DE CUENTA CON LA FIDUCIARIA A DICIEMBRE DE 2020 Y CON LA OPERATIVA A DICIEMBRE DE 2019. EL PATRIMONIO, SE COMPONE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</si>
  <si>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COAHUILA DE ZARAGOZA
CUMPLIMIENTO DE LA MISIÓN:
DURANTE EL PERIODO QUE SE INFORMA NO SE HAN APORTADO RECURSOS FISCALES DE LA FEDERACION Y DEL ESTADO DE COAHUILA DE ZARAGOZA PARA EL DESARROLLO DE PROYECTOS 2020.</t>
  </si>
  <si>
    <t>APORTACIÓN INICIAL:   MONTO: $8,000,000.00   FECHA: 01/03/2002
OBSERVACIONES: LA INFORMACIÓN FINANCIERA SE REPORTA CON BASE EN LAS CIFRAS QUE REFLEJAN LOS ESTADOS FINANCIEROS Y FORMATO ADMINISTRATIVO DEL FONDO AL MES DE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</si>
  <si>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PROYECTOS DE INVESTIGACION CIENTIFICA Y TECNOLOGICA EN EL ESTADO DE CHIAPAS
CUMPLIMIENTO DE LA MISIÓN:
LA INFORMACIÓN NO FUE ACTUALIZADA POR EL SECRETARIO ADMINISTRATIVO</t>
  </si>
  <si>
    <t>APORTACIÓN INICIAL:   MONTO: $2,000,000.00   FECHA: 07/03/2002
OBSERVACIONES: EL CONACYT Y EL GOBIERNO DEL ESTADO DE CHIAPAS PARTICIPAN COMO FIDEICOMITENTES DEL FONDO. LA INFORMACIÓN SE REPORTA CON BASE EN LAS CIFRAS QUE REFLEJAN LOS ESTADOS DE CUENTA DEL FONDO DE LA FIDUCIARIA Y LA OPERATIVA AL CIERRE DEL MES DE DICIEMBRE DE 2020. EL PATRIMONIO DEL FONDO SE INTEGRA POR EL ACTIVO TOTAL MENOS EL PASIVO CIRCULANTE.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</si>
  <si>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$3,000,000.00   FECHA: 07/03/2002
OBSERVACIONES: LA INFORMACIÓN SE REPORTA CON BASE EN LAS CIFRAS QUE REFLEJAN LOS ESTADOS FINANCIEROS DEL FONDO AL CIERRE DE DICIEMBRE DE 2020.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</si>
  <si>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$6,000,000.00   FECHA: 17/12/2001
OBSERVACIONES: EL CONACYT Y EL GOBIERNO DEL ESTADO PARTICIPAN COMO FIDEICOMITENTES DEL FONDO. LA INFORMACIÓN SE REPORTA CON BASE EN LAS CIFRAS QUE REFLEJAN LOS ESTADOS FINANCIEROS DEL FONDO AL MES DE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</si>
  <si>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17/12/2001
OBSERVACIONES: EL CONACYT Y EL GOBIERNO DEL ESTADO DE GUERRERO PARTICIPAN COMO FIDEICOMITENTES DEL FONDO. LA INFORMACIÓN SE REPORTA CON BASE EN LAS CIFRAS QUE REFLEJAN LOS ESTADOS FINANCIEROS DEL FONDO AL CIERRE DEL MES DE DICIEMBRE DE 2020. EL SECRETARIO ADMINISTRATIVO, NO ACTUALIZÓ DATOS ADMINISTRATIVOS.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</si>
  <si>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NO SE REALIZARON EROGACIONES EN ESTE TRIMESTRE, AL SALDO QUE SE PRESENTA ES EL ACUMULADO DE LOS TRIMESTRES ANTERIORES
CUMPLIMIENTO DE LA MISIÓN:
SE DA SEGUIMIENTO A 5 PROYECTOS DEL FIDEICOMISO, 1 DERIVADO DE CONVOCATORIA 2016 Y 4 DE CONVOCATORIA 2018</t>
  </si>
  <si>
    <t>APORTACIÓN INICIAL:   MONTO: $2,500,000.00   FECHA: 11/01/2002
OBSERVACIONES: EL CONACYT Y EL GOBIERNO DEL ESTADO DE HIDALGO PARTICIPAN COMO FIDEICOMITENTES EN EL FONDO. LA INFORMACIÓN SE REPORTA CON BASE EN LAS CIFRAS QUE REFLEJAN LOS ESTADOS FINANCIEROS DEL FONDO AL MES DE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</si>
  <si>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ESTADO (O SECTOR, EN SU CASO) DE 2020
CUMPLIMIENTO DE LA MISIÓN:
DURANTE EL PERIODO QUE SE INFORMA HAN APORTADO 0.00 MILLONES DE PESOS Y SE HAN APROBADO 0.00 MILLONES DE PESOS PARA EL DESARROLLO DE PROYECTOS.</t>
  </si>
  <si>
    <t>APORTACIÓN INICIAL:   MONTO: $8,847,952.20   FECHA: 01/03/2002
OBSERVACIONES: EL CONACYT Y EL GOBIERNO DEL ESTADO DE NUEVO LEÓN PARTICIPAN COMO FIDEICOMITENTES EN EL FONDO. LA INFORMACIÓN FINANCIERA SE REPORTA CON BASE EN LAS CIFRAS QUE REFLEJAN LOS ESTADOS FINANCIEROS DEL FONDO A DICIEMBRE DE 2020. EL PATRIMONIO SE COMPONE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</si>
  <si>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PUEBLA Y GASTO OPERATIVO.
CUMPLIMIENTO DE LA MISIÓN:
LA INFORMACIÓN NO FUE ACTUALIZADA POR EL SECRETARIO ADMINISTRATIVO.</t>
  </si>
  <si>
    <t>APORTACIÓN INICIAL:   MONTO: $2,000,000.00   FECHA: 11/01/2002
OBSERVACIONES: EL CONACYT Y EL GOBIERNO DEL ESTADO DE PUEBLA PARTICIPAN COMO FIDEICOMITENTES EN EL FONDO. LA INFORMACIÓN SE REPORTA CON BASE EN LAS CIFRAS QUE REFLEJAN LOS ESTADOS DE CUENTA DEL FONDO DE LA FIDUCIARIA AL CIERRE DEL MES DE DICIEMBRE DE 2020 Y DE LA OPERATIVA A NOVIEMBRE 2020. LA INFORMACIÓN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</si>
  <si>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PARA EL FOMENTO A LA INVESTIGACION CIENTIFICA Y TECNOLOGICA DEL ESTADO (UNIVERSIDADES, CENTROS DE INVESTIGACION Y EMPRESAS CON RENIECYT) DE QUINTANA ROO
CUMPLIMIENTO DE LA MISIÓN:
PARA EL EJERCICO 2020 SE TEIENEN RECURSOS POR MINISTRAR POR LA CATIDAD DE $1,412,460.00 PESOS</t>
  </si>
  <si>
    <t>APORTACIÓN INICIAL:   MONTO: $3,000,000.00   FECHA: 14/12/2001
OBSERVACIONES: EL CONACYT Y EL GOBIERNO DEL ESTADO DE QUINTANA ROO PARTICIPAN COMO FIDEICOMITENTES DEL FONDO. LA INFORMACIÓN FINANCIERA SE REPORTA CON BASE EN LAS CIFRAS QUE REFLEJAN LOS ESTADOS FINANCIEROS DEL FONDO A DICIEMBRE 2020.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</si>
  <si>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APOYAR LA REALIZACIÓN DE PROYECTOS CIENTÍFICOS, TECNOLÓGICOS Y DE INNOVACIÓN QUE RESPONDAN A PRIORIDADES ESTABLECIDAS POR EL GOBIERNO DEL ESTADO, PARA ATENDER PROBLEMAS, NECESIDADES U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CUMPLIMIENTO DE LA MISIÓN:
EL 07 DE MAYO DE 2020,LA TITULAR DEL CONACYT,NOTIFICÓ A TRAVÉS DEL OFICIO NO.A0000/139/2020,EL ACUERDO DE LA JUNTA DE GOBIERNO DEL CONACYT QUE REFIERE LA EXTINCIÓN DE LOS FONDOS MIXTOS,ASÍ COMO LA TERMINACIÓN ANT.DEL CONV.CELEBRADO ENTRE EL CONACYT Y EL PODER EJECUTIVO DEL ESTADO DE SAN LUIS POTOSÍ Y EL INICIO DEL PROCESO DE EXTINCIÓN DEL FONDO MIXTO CONACYT-GOBIERNO DEL EDO DE SAN LUIS POTOSÍ.EL GOBIERNO DEL ESTADO Y EL CONACYT SE ENCUENTRAN EN PROCESO DE EXTINCIÓN DEL FONDO MIXTO CONACYT-SLP</t>
  </si>
  <si>
    <t>APORTACIÓN INICIAL:   MONTO: $6,000,000.00   FECHA: 01/03/2002
OBSERVACIONES: LA INFORMACIÓN SE REPORTA CON BASE EN LAS CIFRAS QUE REFLEJAN LOS ESTADOS FINANCIEROS AL CIERRE DEL MES DE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</si>
  <si>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Y DE INNOVACIÓN QUE RESPONDAN A LAS PRIORIDADES ESTABLECIDAS POR DEL ESTADO DE SONORA.
CUMPLIMIENTO DE LA MISIÓN:
LA INFORMACIÓN NO FUE ACTUALIZADA POR EL SECRETARIO ADMINISTRATIVO.</t>
  </si>
  <si>
    <t>APORTACIÓN INICIAL:   MONTO: $2,000,000.00   FECHA: 02/04/2002
OBSERVACIONES: EL CONACYT Y EL GOBIERNO DEL ESTADO DE SONORA PARTICIPAN COMO FIDEICOMITENTES EN EL FONDO. LA INFORMACIÓN SE REPORTA CON BASE EN LAS CIFRAS QUE REFLEJAN LOS ESTADOS DE CUENTA DEL FONDO, DE LA FIDUCIARIA AL CIERRE DE DICIEMBRE 2020 Y DE LA OPERATIVA A NOVIEMBRE 2020. LA INFORMACIÓN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</si>
  <si>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EXISTE EN LA CONVOCATORIA 2016-C01 PENDIENTE DE OTORGAR UNA MINISTRACIÓN DE LA SEGUNDA ETAPA DEL PROYECTO 2016-C01-275833 POR UN MONTO DE $1,760,520.00; ADEMÁS EXISTEN DOS CONVOCATORIAS 2018-C01 POR UN IMPORTE DE $70,000,000.00 Y LA 2018-C02 POR UN IMPORTE DE $60,000,000.00 MISMAS QUE NO HAN PUBLICADO RESULTADOS AL CIERRE DEL MES DE DICIMEBRE.
CUMPLIMIENTO DE LA MISIÓN:
AL CIERRE DEL CUARTO TRIMESTRE SE TRABAJA EN REPLANTEAMINETO DE LA CARPETA DE TRABAJO PARA LA PRIMERA SESIÓN ORDINARIA DEL CTA 2021, EN ATENCIÓN A LOS PLANTEAMINETOS DEL CONACYT.</t>
  </si>
  <si>
    <t>APORTACIÓN INICIAL:   MONTO: $3,500,000.00   FECHA: 19/12/2001
OBSERVACIONES: EL CONACYT Y EL GOBIERNO DEL ESTADO DE TAMAULIPAS PARTICIPAN COMO FIDEICOMITENTES EN EL FONDO. LA INFORMACIÓN FINANCIERA SE REPORTA CON BASE EN LAS CIFRAS QUE REFLEJAN LOS ESTADOS FINANCIEROS Y FORMATO ADMINISTRATIVO DEL FONDO AL CIERRE DE DICIEMBRE DE 2020. EN VIRTUD QUE NO A SESIONADO EL CTA Y POR LO TANTO, NO SE CUENTA CON UN POA AUTORIZADO, NO HA SIDO POSIBLE LA CONTRATACION DEL DESPACHO DE AUDITORIA EXTERNA PARA DICTAMINACION DE LOS ESTADOS FINANCIEROS DE LOS EJERCICIOS 2019 Y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</si>
  <si>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11/01/2002
OBSERVACIONES: EL CONACYT Y EL GOBIERNO DEL ESTADO DE TLAXCALA PARTICIPAN COMO FIDEICOMITENTES EN EL FONDO. LOS DATOS SE REPORTAN CON BASE EN LAS CIFRAS QUE REFLEJAN LOS ESTADOS FINANCIEROS AL MES DE DICIEMBRE DE 2020. LOS ESTADOS FINANCIEROS ESTAN DICTAMINADOS HASTA EL EJERCICIO 2019.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</si>
  <si>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DURANTE EL PERIODO QUE SE INFORMA, SE LLEVÓ A CABO LA PRIMERA REUNIÓN ORDINARIA 2020 DEL COMITÉ TÉCNICO Y DE ADMINISTRACIÓN (14 DE OCTUBRE DE 2020) POR MEDIO DEL CUAL SE TOMÓ CONOCIMIENTO DE LA TERMINACIÓN ANTICIPADA DEL CONVENIO DE COLABORACIÓN ENTRE EL CONACYT Y EL GOBIERNO DEL ESTADO DE ZACATECAS. DE IGUAL FORMA Y EN LA MISMA REUNIÓN ORDINARIA SE TOMÓ CONOCIMIENTO DEL SEGUIMIENTO TÉCNICO Y FINANCIERO DE LOS PROYECTO APOYADOS POR EL FIDEICOMISO. POR OTRO LADO SE TOMÓ CONOCIMIENTO DE LA CONCLUSIÓN ALGUNOS PROYECTOS.
CUMPLIMIENTO DE LA MISIÓN:
DURANTE EL PERIODO QUE SE INFORMA, QUE SE RECIBIERON Y DICTAMINARON LAS OBSERVACIONES DEL INFORME DE AVANCE, SECCIÓN TÉCNICA, DE LOS PROYECTOS: ZAC-2018-05-01-125266 ; ZAC-2018-01-01-81557. SE RECIBIÓ INFORME DE AVANCES TÉCNICO Y FINANCIERO DEL PROYECTO: ZAC-2017-01-292621. UNA VEZ QUE SE CONTÓ CON SECRETARIO TÉCNICO SE FORMALIZARON LOS SIGUIENTES PROYECTOS: ZAC-2019-02-01-211530 DE IDEAS, CONCEPTOS Y ESPACIOS MUSEOGRÁFICOS, S.C. POR UN MONTO DE $23,000,000.00.</t>
  </si>
  <si>
    <t>APORTACIÓN INICIAL:   MONTO: $3,000,000.00   FECHA: 02/04/2002
OBSERVACIONES: EL CONACYT Y EL GOBIERNO DEL ESTADO DE ZACATECAS PARTICIPAN COMO FIDEICOMITENTES EN EL FONDO. LA INFORMACIÓN SE REPORTA CON BASE EN LAS CIFRAS QUE REFLEJAN LOS ESTADOS FINANCIEROS DEL FONDO AL CIERRE DEL MES DE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</si>
  <si>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$7,300,000.00   FECHA: 24/07/2002
OBSERVACIONES: EL CONACYT Y EL GOBIERNO DEL ESTADO DE NAYARIT PARTICIPAN COMO FIDEICOMITENTES EN EL FONDO. LA INFORMACIÓN SE REPORTA CON BASE A LAS CIFRAS QUE REFLEJAN LOS ESTADOS DE CUENTA DEL FONDO CON LA FIDUCIARIA A DICIEMBRE DE 2020, Y DE LAS 2 OPERATIVAS, A OCTUBRE 2020 Y AGOSTO 2018. LA INFORMACIÓN ADMINISTRATIVA NO FUE ACTUALIZADA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</si>
  <si>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CIBNOR $8,966,502.90 APOYOS PARA EL INSTITUTO NACIONAL DE INVESTIGACION FORESTALES, ARICULTURA Y PECUARIAS $1,220,750 APOYOS PARA CIPACTLI $ 5,341,544.40
CUMPLIMIENTO DE LA MISIÓN:
DURANTE EL PERIODO QUE SE INFORMA HAN MINISTRADO $15,528,797.30 MILLONES DE PESOS Y SE HAN APROBADO $ 0.00 MILLONES DE PESOS PARA EL DESARROLLO DE PROYECTOS.</t>
  </si>
  <si>
    <t>APORTACIÓN INICIAL:   MONTO: $1,500,000.00   FECHA: 24/07/2002
OBSERVACIONES: EL CONACYT Y EL GOBIERNO DEL ESTADO PARTICIPAN COMO FIDEICOMITENTES DEL FONDO. LA INFORMACIÓN SE REPORTA CON BASE EN LAS CIFRAS QUE REFLEJAN LOS ESTADOS FINANCIEROS DEL FONDO AL CIERRE DE SEPTIEMBRE DE 2020. EL “CRITERIO CUENTA PÚBLICA” SE RESPONDE CON UN “NO”, DADO QUE MEDIANTE UNA CONSULTA TELEFÓNICA AL PERSONAL DE LA SECRETARÍA DE HACIENDA, RESPONDIERON QUE ESA OPCIÓN APLICABA Y NO SE HA TENIDO NOTIFICACIÓN DIFERENTE A LA FECHA. EL “PORCENTAJE DE PARTICIPACIÓN” SE DEJA EN CERO, TODA VEZ QUE NO SE CUENTA CON UN MANUAL QUE EXPLIQUE LA DEFINICIÓN DEL MISMO Y POR LO TANTO LA DIRECCIÓN DE ADMINISTRACIÓN E INFORMACIÓN DE FONDOS CONACYT DESCONOCE QUE DATO SE DEBE PROPORCIONAR.</t>
  </si>
  <si>
    <t>DESTINO: GASTO OPERATIVO Y APOYOS PARA LA INVESTIGACIÓN CIENTÍFICA Y TECNOLÓGICA DEL ESTADO
CUMPLIMIENTO DE LA MISIÓN:
DURANTE EL PERIODO QUE SE INFORMA NO SE HAN RECIBIDO APORTACIONES</t>
  </si>
  <si>
    <t>APORTACIÓN INICIAL:   MONTO: $6,600,000.00   FECHA: 27/08/2002
OBSERVACIONES: EL CONACYT Y EL GOBIERNO DEL ESTADO DE TABASCO PARTICIPAN COMO FIDEICOMITENTES EN EL FONDO. LA INFORMACIÓN SE REPORTA CON BASE EN LAS CIFRAS QUE REFLEJAN LOS ESTADOS FINANCIEROS DEL FONDO AL CIERRE DEL MES DE SEPTIEMBRE DE 2020. TODOS LOS RECURSOS QUE INTEGRAN EL PATRIMONIO SE ENCUENTRAN EN LAS CUENTAS BANCARIAS DEL FONDO Y DE LA FIDUCIARIA.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</si>
  <si>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RECURSOS DESTINADOS PARA EL FOMENTO A LA INVESTIGACION CIENTIFICA Y TECNOLOGICA DEL ESTADO DEL ESTADO DE YUCATAN. (UNIVERSIDADES, CENTROS DE INV. Y EMPRESAS CON RENIECYT)
CUMPLIMIENTO DE LA MISIÓN:
EJERCICIO DE 2020, SE SE TIENEN RECURSOS PENDIENTES POR MINISTRADOS A PROYECTOS POR UN MONTO DE $15,713,764.00 PESOS.</t>
  </si>
  <si>
    <t>APORTACIÓN INICIAL:   MONTO: $3,000,000.00   FECHA: 24/10/2002
OBSERVACIONES: EL CONACYT Y EL GOBIERNO DEL ESTADO DE YUCATAN PARTICIPAN COMO FIDEICOMITENTES EN EL FONDO. LA INFORMACIÓN SE REPORTA CON BASE EN LAS CIFRAS QUE REFLEJAN LOS ESTADOS FINANCIEROS DEL FONDO AL MES DE DICIEMBRE DE 2020. PATRIMONIO INTEGRADO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</si>
  <si>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MORELOS ASI COMO PARA EL GASTO OPERTIVO DEL FIDEICOMISO
CUMPLIMIENTO DE LA MISIÓN:
DURANTE EL PERIODO QUE SE INFORMA HAN APORTADO $0.00 MILLONES DE PESOS PARA EL DESARROLLO DE PROYECTOS CIFRAS A ENERO.</t>
  </si>
  <si>
    <t>APORTACIÓN INICIAL:   MONTO: $2,000,000.00   FECHA: 25/11/2002
OBSERVACIONES: EL CONACYT Y EL GOBIERNO DEL ESTADO DE MORELOS PARTICIPAN COMO FIDEICOMITENTES EN EL FONDO. LA INFORMACIÓN SE REPORTA CON BASE EN LAS CIFRAS QUE REFLEJAN LOS ESTADOS FINANCIEROS DEL FONDO AL CIERRE DE SEPTIEMBRE 2020. LA INFORMACIÓN ADMINISTRATIVA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</si>
  <si>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PROYECTOS DE INVESTIGACIÓN CIENTÍFICA Y TECNOLÓGICA EN EL ESTADO DE MICHOACÁN.
CUMPLIMIENTO DE LA MISIÓN:
LA INFORMACIÓN NO FUE ACTUALIZADA POR EL SECRETARIO ADMINISTRATIVO.</t>
  </si>
  <si>
    <t>APORTACIÓN INICIAL:   MONTO: $5,000,000.00   FECHA: 10/12/2002
OBSERVACIONES: LA INFORMACIÓN SE REPORTA CON BASE EN LAS CIFRAS QUE REFLEJAN LOS ESTADOS DE CUENTA DE LA FIDUCIARIA AL MES DE DICIEMBRE DE 2020 Y DE LA OPERATIVA AL MES DE MARZO DE 2020. LA INFORMACIÓN NO FUE ACTUALIZADA POR EL SECRETARIO ADMINISTRATIVO. EL REPORTE EN EXTENSO DE LAS ACTIVIDADES DEL PERIODO, SE REPORTAN EN EL INFORME TRIMESTRAL DE ACTIVIDADES A QUE CORRESPONDE.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</si>
  <si>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EL DESTINO DE LOS RECURSOS SE ENCUENTRAN PARA CUMPLIR CON LOS COMPROMISOS CREADOS POR EL FONDO Y EMITIR NUEVAS CONVOCATORIAS.
CUMPLIMIENTO DE LA MISIÓN:
LOS EGRESOS ACUMULADOS SE INTEGRAN POR: RECURSOS MINISTRADOS EN EL PERIODO $ 3,140,000.00 GASTOS DE OPERACIÓN Y CUENTAS E IMPUESTOS POR PAGAR DEL EJERCICIO 2019 $ 693,269.48</t>
  </si>
  <si>
    <t>APORTACIÓN INICIAL:   MONTO: $5,000,000.00   FECHA: 16/12/2002
OBSERVACIONES: EL CONACYT Y EL GOBIERNO DEL ESTADO DE QUERÉTARO PARTICIPAN COMO FIDECOMITENTES DEL FONDO. LA INFORMACIÓN SE REPORTA CON BASE EN LAS CIFRAS QUE REFLEJAN LOS ESTADOS FINANCIEROS DEL FONDO AL CIERRE DEL MES DE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</si>
  <si>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(AMPLIACIÓN PRESUP. PROY. 2015-01-260600 POR $2,500,000.00), (PROY. JAL-2017-04-01-291524 $9,710,729.00), (PROY. JAL-2017-01-01-291274 $14,276,249.00), (PROY. JAL-2017-05-01-293007 $18,002,412.00), (PROY. JAL-2017-06-01-6104 $19,387,250.00), (PROY. JAL-2018-03-125151 $45,200,000.00), (PROY. JAL-2018-03-127184 $11,000,000.00), (PROY. JAL-2018-03-124426 $10,500,00.00)
CUMPLIMIENTO DE LA MISIÓN:
INFORME SIN ACTUALIZAR POR PARTE DEL SECRETARIO ADMINISTRATIVO.</t>
  </si>
  <si>
    <t>APORTACIÓN INICIAL:   MONTO: $1,000,000.00   FECHA: 06/06/2003
OBSERVACIONES: EL CONACYT Y EL GOBIERNO DEL ESTADO DE JALISCO PARTICIPAN COMO FIDEICOMITENTES EN EL FONDO. LA INFORMACIÓN SE REPORTA CON BASE EN LAS CIFRAS QUE REFLEJAN LOS ESTADOS FINANCIEROS DEL FONDO AL CIERRE DEL MES DE DICIEMBRE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</si>
  <si>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PARA FOMENTO A LA INVESTIGACION CIENTIFICA Y TECNOLOGICA DEL ESTADO DE CAMPECHE. ( UNIVERSIDAD, Y CENTROS DE INVESTIGACIÓN Y EMPRESAS CON RENIECYT).
CUMPLIMIENTO DE LA MISIÓN:
EN EL EJERCICIO DE 2020, SE REALIZARON TAREAS DE APOYO Y SEGUIMIENTO A LOS PROYECTOS VIGENTES Y FALTAN RECURSOS POR MINISTRAR A PROYECTOS POR LA CANTIDAD DE $720,000.00 PESOS</t>
  </si>
  <si>
    <t>APORTACIÓN INICIAL:   MONTO: $2,200,000.00   FECHA: 19/12/2002
OBSERVACIONES: EL CONACYT Y EL GOBIERNO DEL ESTADO DE CAMPECHE PARTICIPAN COMO FIDEICOMITENTES EN EL FONDO. LA INFORMACIÓN SE REPORTA CON BASE EN LAS CIFRAS QUE REFLEJAN LOS ESTADOS FINANCIEROS DEL FONDO AL CIERRE DEL MES DE DICIEMBRE DE 2020. PATRIMONIO COMPUESTO POR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</si>
  <si>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$3,000,000.00   FECHA: 16/10/2003
OBSERVACIONES: EL CONACYT Y EL GOBIERNO DEL ESTADO DE COLIMA PARTICIPAN COMO FIDEICOMITENTES EN EL FONDO. LA INFORMACIÓN SE REPORTA CON BASE EN LAS CIFRAS QUE REFLEJAN LOS ESTADOS FINANCIEROS DEL FONDO AL CIERRE DEL MES DE DICIEMBRE DE 2020. EL PATRIMONIO SE COMPONE DE TEMPORALMENTE RESTRINGIDO Y PATRIMONIO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</si>
  <si>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MUNICIPIO DE JUAREZ
CUMPLIMIENTO DE LA MISIÓN:
DURANTE EL PERIODO QUE SE INFORMA , NO SE RECIBIO NI SE OTORGO MINISTRACIÓN A SUJETOS DE APOYO</t>
  </si>
  <si>
    <t>APORTACIÓN INICIAL:   MONTO: $5,000,000.00   FECHA: 25/07/2003
OBSERVACIONES: EL CONACYT Y EL GOBIERNO MUNICIPAL DE CIUDAD JUÁREZ PARTICIPAN COMO FIDEICOMITENTES EN EL FONDO. EL ACTUAL REPORTE SE EFECTÚA CON BASE EN LAS CIFRAS QUE REFLEJAN LOS ESTADOS DE CUENTA DEL FONDO AL MES DE SEPTIEMBRE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</si>
  <si>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SINALOA.
CUMPLIMIENTO DE LA MISIÓN:
"EL PROYECTO CON CLAVE SIN-2016-01-271893 "GENERACIÓN Y VALIDACIÓN DE TÉCNICAS DE FLORACIÓN Y COSECHA DEL MANGO EN SINALOA” HA CONCLUIDO Y SE EMITIÓ EL ACTA DE CONCLUSIÓN, CONFORME A LA NORMATIVIDAD APLICABLE. EL PROYECTO CON CLAVE SIN-2019-01-01-182167, SE ENCUENTRA EN DESARROLLO EN SU PRIMERA ETAPA, DICHO PROYECTO TIENE COMO OBJETIVO FORTALECER LA INFRAESTRUCTURA TECNOLÓGICA Y PUESTE EN MARCHA DE 44 CENTROS COM. DIGITALES Y DE EDUC. INCLUYENTE EN 11 MPIOS DEL ESTADO.</t>
  </si>
  <si>
    <t>APORTACIÓN INICIAL:   MONTO: $5,000,000.00   FECHA: 25/02/2004
OBSERVACIONES: EL CONACYT Y EL GOBIERNO DEL ESTADO DE SINALOA PARTICIPAN COMO FIDEICOMITENTES EN EL FONDO. LA INFORMACIÓN SE REPORTA CON BASE EN LAS CIFRAS QUE REFLEJAN LOS ESTADOS FINANCIEROS AL MES DE SEPTIEMBRE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</si>
  <si>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$3,700,000.00   FECHA: 20/10/2004
OBSERVACIONES: EL CONACYT Y EL GOBIERNO DEL ESTADO DE MÉXICO PARTICIPAN COMO FIDEICOMITENTES EN EL FONDO. LA INFORMACIÓN SE REPORTA CON BASE EN LAS CIFRAS QUE REFLEJAN LOS ESTADOS DE CUENTA DEL FONDO, DE LA FIDUCIARIA A DICIEMBRE DE 2020 Y DE LA OPERATIVA A NOVIEMBRE 2019. LOS DATOS ADMINISTRATIVOS, NO FUERON ACTUALIZADOS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</si>
  <si>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(O SECTOR, EN SU CASO) DE CHIHUAHUA
CUMPLIMIENTO DE LA MISIÓN:
SE TIENE COMPROMETIDO $43,539,415.00 (CUARENTA Y TRES MILLONES QUINIENTOS TREINTA Y NUEVE MIL CUATROCIENTOS QUINCE PESOS 00/100 M.N ) PARA MINISTRAR A LOS PROYECTOS DE LAS CONVOCATORIAS CHIH-2018-01, CHIH-2018-02 Y CHIH-2018-03.</t>
  </si>
  <si>
    <t>APORTACIÓN INICIAL:   MONTO: $5,000,000.00   FECHA: 05/09/2005
OBSERVACIONES: EL CONACYT Y EL GOBIERNO DEL ESTADO DE CHIHUAHUA PARTICIPAN COMO FIDEICOMITENTES EN EL FONDO. LA INFORMACIÓN FINANCIERA SE REPORTA CON BASE EN LAS CIFRAS QUE REFLEJAN LOS ESTADOS FINANCIEROS DEL FONDO AL MES DE SEPTIEMBRE DE 2020.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</si>
  <si>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CIENTIFICA Y TECNOLOGICA DEL ESTADO DE VERACRUZ.
CUMPLIMIENTO DE LA MISIÓN:
DURANTE EL PERIODO QUE SE REPORTA SE REALIZARON MINISTRACIONES A PROYECTOS DE INVESTIGACIÓN DEL ESTADO DE VERACRUZ.</t>
  </si>
  <si>
    <t>APORTACIÓN INICIAL:   MONTO: $25,000,000.00   FECHA: 27/09/2005
OBSERVACIONES: EL CONACYT Y EL GOBIERNO DEL ESTADO DE VERACRUZ PARTICIPAN COMO FIDEICOMITENTES EN EL FONDO. LA INFORMACIÓN FINANCIERA SE REPORTA CON BASE EN LAS CIFRAS QUE REFLEJAN LOS ESTADOS FINANCIEROS DEL FONDO AL CIERRE DEL MES DE DICIEMBRE DE 2020. LAS CIFRAS PRESENTADAS INCLUYEN SALDOS DE LAS CUENTAS DE BANCOMER Y NAFINSA.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</si>
  <si>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27/09/2005
OBSERVACIONES: EL CONACYT Y EL MUNICIPIO DE PUEBLA PARTICIPAN COMO FIDEICOMITENTES EN EL FONDO. LA INFORMACIÓN SE REPORTA CON BASE EN LAS CIFRAS QUE REFLEJAN LOS ESTADOS DE CUENTA DEL FONDO DE LA FIDUCIRAIA A DICIEMBRE 2020 Y DE LA OPERATIVA A DICIEMBRE 2018. LOS DATOS ADMINISTRATIVOS NO FUERON ACTUALIZADOS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</si>
  <si>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DISTRITO FEDERAL
CUMPLIMIENTO DE LA MISIÓN:
DURANTE EL PERIODO QUE SE INFORMA SE HAN APORTADO RECURSOS POR $0.00 PARA EL DESARROLLO DE PROYECTOS.</t>
  </si>
  <si>
    <t>APORTACIÓN INICIAL:   MONTO: $15,000,000.00   FECHA: 08/10/2007
OBSERVACIONES: EL CONACYT Y EL GOBIERNO DEL DISTRITO FEDERAL SON FIDEICOMITENTES. LA INFORMACIÓN SE REPORTA CON BASE EN LAS CIFRAS QUE REFLEJAN LOS ESTADOS FINANCIEROS A SEPTIEMBRE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</si>
  <si>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OAXACA.
CUMPLIMIENTO DE LA MISIÓN:
A LA FECHA NO HAY NINGÚN PROYECTO VIGENTE.</t>
  </si>
  <si>
    <t>APORTACIÓN INICIAL:   MONTO: $14,000,000.00   FECHA: 29/09/2008
OBSERVACIONES: LA INFORMACIÓN SE REPORTA CON BASE EN LAS CIFRAS QUE REFLEJAN LOS ESTADOS FINANCIEROS DEL FONDO AL CIERRE DEL MES DE SEPTIEMBRE DE 2020.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</si>
  <si>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$4,200,000.00   FECHA: 26/03/2012
OBSERVACIONES: LA INFORMACIÓN SE REPORTA CON BASE EN LAS CIFRAS QUE REFLEJAN LOS ESTADOS DE CUENTA DE LA FIDUCIARIA DEL FONDO AL MES DE DICIEMBRE DE 2020 Y DE LA CUENTA OPERATIVA AL CIERRE DEL MES DE AGOSTO 2018. LA INFORMACIÓN ADMINISTRATIVA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</si>
  <si>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LOS INGRESOS POR 1,236.96 CORRESPONDEN A INTERESES GENERADOS AL 31 DE DICIEMBRE DE 2020, POR RENDIMIENTOS.
CUMPLIMIENTO DE LA MISIÓN:
LA SEDE DE INFOTEC EN AGUASCALIENTES SE ENCUENTRA EN OPERACION, EL CENTRO DE DATOS Y EL CENTRO DE INVESTIGACION Y DOCENCIA.</t>
  </si>
  <si>
    <t>APORTACIÓN INICIAL:   MONTO: $19,163,645.00   FECHA: 20/12/2012
OBSERVACIONES: INFORMACIÓN OBTENIDA DEL ESTADO DE CUENTA; ASÍ COMO DE LOS ESTADOS DE SITUACIÓN FINANCIERA DEL FIDEICOMISO DENOMINADO "FONDO DE INVESTIGACIÓN CIENTÍFICA Y DESARROLLO TECNOLÓGICO DEL CENTRO PÚBLICO DE INVESTIGACIÓN" AL MISMO PERIODO EMITIDOS POR INFOTEC COMO FIDEICOMITENTE.</t>
  </si>
  <si>
    <t>APORTACIÓN INICIAL:   MONTO: $302,157,360.00   FECHA: 22/12/2015
OBSERVACIONES: AL PERIODO SE INFORMA QUE SE CUENTA CON UNA APORTACIÓN AL FIDEICOMISO POR 133,927,551.00 DEL 31 DE DICIEMBRE DE 2020.</t>
  </si>
  <si>
    <t>DESTINO: GASTOS DE OPERACION DE LA CNH 2020, SERVICIO DE TELEFONÍA E INTERNET MÓVIL, SERVICIO DE DESARROLLO Y MANTENIMIENTO DE SISTEMAS DE LA INFORMACIÓN DE LA CNH,SERVICIO DE MEDICÓN DE AFORO DE POZOS, HONORARIOS FIDUCIARIOS, HONORARIOS DE AUDITORÍA EXTERNA.
CUMPLIMIENTO DE LA MISIÓN:
SE CUMPLIO</t>
  </si>
  <si>
    <t>DESTINO: AL CUARTO TRIMESTRE DE 2020, EL TOTAL DE EGRESOS DEL FONDO DE AYUDA, ASISTENCIA Y REPARACIÓN INTEGRAL ASCENDIÓ A $548,297,247.62, DE LOS CUALES $546,801,819.72 SE DESTINARON AL PAGO DE RECURSOS DE AYUDA Y DE COMPENSACIONES COMO PARTE DE LA REPARACIÓN INTEGRAL; $1,477,145.65 AL PAGO DE HONORARIOS FIDUCIARIOS; Y $18,282.25 AL PAGO DE COMISIONES BANCARIAS.
CUMPLIMIENTO DE LA MISIÓN:
DURANTE EL CUARTO TRIMESTRE DE 2020,SE AUTORIZARON 458 DICTÁMENES Y DETERMINACION DE LAS CUALES SE ATENDIERON 487 POR CONCEPTO DE RECURSOS DE AYUDA Y DE COMPENSACIONES COMO PARTE DE LA REPARACIÓN INTEGRAL; SE BENEFICIÓ A 4,093 PERSONAS VÍCTIMAS, HABIÉNDOSE EJERCIDO RECURSOS DEL FONDO DE AYUDA, ASISTENCIA Y REPARACIÓN INTEGRAL POR $158,449,429.95</t>
  </si>
  <si>
    <t>DESTINO: LOS RECURSOS PÚBLICOS FEDERALES,SE APLICARON AL ENTERO A LA TESOFE.
CUMPLIMIENTO DE LA MISIÓN:
SE HA CUMPLIDO LA MISIÓN Y FINES DEL FIDEICOMISO, Y SE EFECTUARÁN LAS ACCIONES RELATIVAS A LA EXTINCIÓN DEL MISMO, CONTINUANDOSE CON LOS TRÁMITES DE EJECUCIÓN DE LAS SENTENCIAS DEL 25 DE MAYO DEL 2009 Y DEL 22 DE NOVIEMBRE DE 2007, DICTADAS EN CONTRA DE LA EMPRESA TRIBASA.</t>
  </si>
  <si>
    <t>APORTACIÓN INICIAL:   MONTO: $30,000,000.00   FECHA: 27/04/1993
OBSERVACIONES: ESTE FIDEICOMISO ESTA EN PROCESO DE EXTINCIÓN REINTEGRANDO A LA TESORERÍA DE LA FEDERACIÓN LA CANTIDAD DE $73,147,282.00. LAS CIFRAS QUE SE REPORTAN SON LAS PROPORCIONADAS POR EL FIDEICOMISO Y ES RESPONSABILIDAD DEL MISMO.</t>
  </si>
  <si>
    <t>DESTINO: AL CUARTO TRIMESTRE DEL EJERCICIO FISCAL 2020 NO SE HAN APORTADO RECURSOS PÚBLICOS FEDERALES A ESTE FIDEICOMISO
CUMPLIMIENTO DE LA MISIÓN:
LA MISIÓN Y FINES PARA LOS CUALES FUE CREADO EL FIDEICOMISO, SE HAN CUMPLIDO CABALMENTE, LAS ACTIVIDADES CULTURALES Y DE ADMINISTRACIÓN Y MANTENIMIENTO DE LOS INMUEBLES CORRESPONDIENTES A LOS DOS IMPORTANTES MUSEOS, ASÍ COMO DE LAS OBRAS DE ARTE QUE ALBERGAN, CONSIDERADAS PATRIMONIO ARTÍSTICO Y CULTURAL DE LA NACIÓN Y QUE TIENE BAJO SU CUSTODIA EL FIDEICOMISO.</t>
  </si>
  <si>
    <t>APORTACIÓN INICIAL:   MONTO: $645,500.00   FECHA: 25/09/1958
OBSERVACIONES: LAS CIFRAS REPORTADAS CORRESPONDE A LA INFORMACIÓN PROPORCIONADA POR LA FIDUCIARIA BANCO DE MÉXICO. AL CUARTO TRIMESTRE DEL EJERCICIO FISCAL 2020, NO SE HAN APORTADO RECURSOS PÚBLICOS FEDERALES A ESTE FIDEICOMISO.</t>
  </si>
  <si>
    <t>DESTINO: EN EL CUARTO TRIMESTRE DEL EJERCICIO FISCAL 2020 NO SE HAN APORTADO RECURSOS PÚBLICOS FEDERALES A ESTE FIDEICOMISO.
CUMPLIMIENTO DE LA MISIÓN:
LA MISIÓN Y FINES DE ESTE FIDEICOMISO, SE HAN CUMPLIDO A CABALIDAD, LLEVÁNDOSE A CABO LAS ACTIVIDADES CULTURALES Y DE ADMINISTRACIÓN Y MANTENIMIENTO DEL CENTRO CULTURAL ISIDRO FABELA, DE LA BIBLIOTECA, PINACOTECA Y HEMEROTECA ASÍ COMO DEL ARCHIVO HISTÓRICO.</t>
  </si>
  <si>
    <t>APORTACIÓN INICIAL:   MONTO: $1,200,000.00   FECHA: 22/02/1980
OBSERVACIONES: LA DISPONIBILIDAD CORRESPONDE A LO REPORTADO POR LA FIDUCIARIA BANCO DE MÉXICO, LA CUAL ASCIENDE A 16,447,355.00. AL CUARTO TRIMESTRE DEL EJERCICIO FISCAL 2020. NO SE HAN APORTADO RECURSOS PÚBLICOS FEDERALES A ESTE FIDEICOMISO.</t>
  </si>
  <si>
    <t>DESTINO: LOS $193,725,266.38 CONSIDERA ANTICIPOS A PROYECTOS DE MANTENIMIENTO ADQUISICIÓN DE PREDIOS Y CONSERVACIÓN DE MUSEOS E IMPUESTOS ACUMULADOS A DICIEMBRE 2020.
CUMPLIMIENTO DE LA MISIÓN:
SE ENCUENTRAN OPERANDO CON NORMALIDAD EN EL FORTALECIMIENTO Y AMPLIACIÓN DE LA INFRAESTRUCTURA CULTURAL. SE INICIARÁ EL PROCESO DE EXTINCIÓN UNA VEZ QUE SE HAYA CUBIERTO LOS COMPROMISOS ESTABLECIDOS POR EL COMITÉ.</t>
  </si>
  <si>
    <t>APORTACIÓN INICIAL:   MONTO: $208,291,000.00   FECHA: 24/02/2009
OBSERVACIONES: EL RUBRO DE LOS "EGRESOS ACUMULADOS EN EL PERIODO QUE SE REPORTA" CONSIDERA ANTICIPOS A PROYECTOS DE MANTENIMIENTO Y CONSERVACIÓN DE MUSEOS E IMPUESTOS ACUMULADOS, CABE SEÑALAR QUE EN EL CUARTO TRIMESTRE DEL 2020 NO HUBO APORTACIONES. SE INICIARÁ EL PROCESO DE EXTINCIÓN UNA VEZ QUE SE HAYA CUBIERTO LOS COMPROMISOS ESTABLECIDOS POR EL COMITÉ.</t>
  </si>
  <si>
    <t>DESTINO: OTORGAMIENTO DE RECURSO VÍA CAPITAL DE RIESGO, A LOS PRODUCTORES MEXICANOS DE LARGOMETRAJE Y SERIES DRAMATIZADAS DE LA CALIDAD PARA LA PRODUCCIÓN DE LOS MISMOS: EN LOS GENEROS DE FICCIÓN, DOCUMENTAL Y AUTORAL, ASÍ COMO AQUELLOS QUE SE REALICEN BAJO LOS ACUERDOS O CONVENIOS INTERNACIONALES Y LAS ÓPERAS PRIMAS, TODOS ELLOS CON PERFIL CULTURAL Y ARTÍSTICO
CUMPLIMIENTO DE LA MISIÓN:
LA MISIÓN ES FOMENTAR LA ACTIVIDAD CINEMATOGRÁFICA NACIONAL DE CALIDAD, A TRAVÉSN DE APOYOS ECONÓMICOS PARA LA PRODUCCIÓN DE LARGOMETRAJES DE CALIDAD TEMÁTICA Y TÉCNICA Y DE SERIES, INDUCIENDO LA COPARTICIACIÓN DE INVERSIONISTAS PRIVADOS EN PROYECTOS CONJUNTOS CON EL SECTOR PÚBLICO, ASÍ COMO LA FORMACIÓN DE RECURSOS HUMANOS. LO ANTERIOR SE HA CUMPLIDO CON LAS ACCIONES QUE LLEVO A CABO EL FIDEICOMISO (FOPROCINE) EN EL PERIODO REPORTADO</t>
  </si>
  <si>
    <t>APORTACIÓN INICIAL:   MONTO: $35,000,000.00   FECHA: 02/12/1997
OBSERVACIONES: SALDO AL 31 DE DICIEMBRE DE 2020</t>
  </si>
  <si>
    <t>DESTINO: LOS EGRESOS REALIZADOS POR EL FIDECINE EN EL PERIODO ENERO-DICIEMBRE DE 2020, PRINCIPALMENTE SE HAN CANALIZADO AL APOYO PARA LA PRODUCCIÓN DE LARGOMETRAJES ($16,400,922.36) ASÍ COMO AL PAGO DE ESTÍMULOS A PRODUCTORES ($1'451,517.68), AUTORIZADOS POR EL COMITÉ TÉCNICO DEL FIDEICOMISO. ADICIONALMENTE SE REGISTRA EL PAGO DE HONORARIOS FIDUCIARIOS Y DE SERVICIOS DE AUDITORIA EXTERNA AL EJERCICIO 2019 ORDENADA POR LA SFP.
CUMPLIMIENTO DE LA MISIÓN:
FIDECINE CONTINUÓ CON APOYOS DE INVERSIÓN Y ESTÍMULOS, CON LO CUAL SE ATIENDE EL OBJETIVO DE FOMENTAR Y PROMOVER A LA INDUSTRIA. SE REEALIZARON LA 2A, 3A Y 4A SESIONES ORDINARIAS, SE APROBARON MODIFICACIONES A LAS RUTAS CRÍTICAS DE PROYECTOS, SE INFORMÓ SOBRE ACCIONES DE LA PUBLICACIÓN DEL 6/11 DEL DECRETO DE EXTINCIÓN DE FIDEICOMISOS. SE DIÓ SEGUIMIENTO A ACTIVIDADES DE LA CONVOCATORIA DEL 19/09, Y EL 16/12/2020 SE PUBLICACARON DE LOS RESULTADOS, CON UN TOTAL DE 13 PROYECTOS PARA APOYO</t>
  </si>
  <si>
    <t>APORTACIÓN INICIAL:   MONTO: $30,000,000.00   FECHA: 22/08/2001
OBSERVACIONES: SALDO DISPONIBLE AL 31 DE DICIEMBRE DE 2020</t>
  </si>
  <si>
    <t>DESTINO: AL 4 TRIMESTRE TRIMESTRE DE 2020,POR LA PANDEMIA DEL COVID 19 EL GOBIERNO DE LA CDMX SUSPENDIO LAS ACTIVIDADES EN EL MUSEO DE ARTE POPULAR MEXICANO A PARTIR DE LA TERCERA SEMANA DE MARZO DE 2020. NO REALIZANDOSE LAS ACTIVIDADES PROGRAMADAS. DE MANERA DIGITAL SE REALIZARON EL MAP DESDE CASA; VERANO A DISTANCIA DEL MAP; NOCHES DE MUSEOS JULIO, AGOSTO Y SEPTIEMBRE; NO TE HAGAS GUAJE Y EL BARRO EN LA COCINA MEXICANA, ALEBRIJES POR AQUÍ ALEBRIJES POR ALLA,SEÑAS BÁSICAS DEL ARTE POPULAR.
CUMPLIMIENTO DE LA MISIÓN:
AL CUARTO TRIMESTRE DE 2020, LA MISIÓN Y FINES SE VIERON INTERRUMPIDAS POR LOS MOTIVOS QUE SE DESCRIBEN EN EL APARTADO DESTINO DE LOS RECURSOS.</t>
  </si>
  <si>
    <t>APORTACIÓN INICIAL:   MONTO: $7,000,000.00   FECHA: 06/11/2006
OBSERVACIONES: LAS CIFRAS QUE SE REPORTAN AL CUARTO TRIMESTRE DE 2020 SON LAS PROPORCIONADAS POR EL FIDEICOMISO, ASÍ COMO LAS CONSIGNADAS EN LOS ESTADOS FINANCIEROS, (LAS CIFRAS CONSIGNADAS SON PRELIMINARES Y SON RESPONSABILIDAD DEL FIDEICOMISO)</t>
  </si>
  <si>
    <t>APORTACIÓN INICIAL:   MONTO: $1,000,000.00   FECHA: 17/12/2003
OBSERVACIONES: EN EL TRIMESTRE NO EXISTIERON MOVIMIENTOS. EL FIDEICOMISO ESTA EN PROCESO DE EXTINCIÓN</t>
  </si>
  <si>
    <t>DESTINO: LA SUBCUENTA NO PRESENTA MOVIMIENTOS. ADEMÁS DE QUE EL FIDEICOMISO SE ENCUENTRA EN PROCESO DE EXTINCIÓN, MOTIVO POR EL CUAL NO SE PRESENTA DESTINO DE LOS RECURSOS.
CUMPLIMIENTO DE LA MISIÓN:
NO EXISTE REPORTE DEL CUMPLIMIENTO DE LA MISIÓN NI LOS FINES, YA QUE EL FIDEICOMISO SE ENCUENTRA EN PROCESO DE EXTINCIÓN.</t>
  </si>
  <si>
    <t>APORTACIÓN INICIAL:   MONTO: $8,000,000.00   FECHA: 31/12/2000
OBSERVACIONES: DESDE EL MES DE MARZO DE 2016, LA SUBCUENTA SE ENCUENTRA EN CEROS. EN EL TRIMESTRE YA NO EXISTIERON MOVIMIENTOS. EL FIDEICOMISO SE ENCUENTRA EN PROCESO DE EXTINCIÓN.</t>
  </si>
  <si>
    <t>DESTINO: LOS RECURSOS DEL MANDATO SE APLICARON A LAS EXPOSICIONES Y VISITANTES SIGUIENTES; DEL 2019 SANDRA PANI, ÁRBOL DE HUESOS RECIBIÓ 6,954 VISITANTES, EL ARTE DE COMER INSECTOS 20,874, MIGRANTES RECIBIO 7,604, EL COMUNISMO EN EL ARTE MEXICANO 5,270. OROZCO, ARTISTAS EN DIÁLOGO 2,810 DEL 2020 SANTIAGO ARAU, TERRITORIOS 3,013 VISITANTES. LOS MURALES Y EDIFICIO RECIBIERON 13,692 VISITANTES; EXPOSICIONES 2019-2020, 46,525; EXPOSICIONES Y ACERVO 2019, 13,692; TOTAL 60,217.
CUMPLIMIENTO DE LA MISIÓN:
LA MISIÓN Y FINES DEL MANDATO, SE HAN CUMPLIDO CABALMENTE, EN EL CUARTO TRIMESTRE DEL EJERCICIO FISCAL 2020, POR MEDIO DE LOS DIVERSOS EVENTOS, REFERIDOS EN EL PUNTO DESTINO DE LOS RECURSOS DEL PRESENTE INFORME. ES NECESARIO MENCIONAR QUE SON LAS MISMAS CIFRAS DEL TRIMESTRE ANTERIOR YA QUE SE SUSPENDIERON LOS EVENTOS DEBIDO A LA CONTINGENECIA SANITARIA DEL COVID</t>
  </si>
  <si>
    <t>APORTACIÓN INICIAL:   MONTO: $2,202,000.00   FECHA: 14/03/1994
OBSERVACIONES: POR DISPOSICIÓN DE LA SHCP Y PARA DAR CUMPLIMIENTO A LA NORMATIVIDAD, SE SUMAN LAS CIFRAS DE LA SECRETARÍA DE CULTURA A LAS DE LA UNAM POR CONCEPTO DE APORTACIONES POR SER AMBOS RECURSOS PÚBLICOS FEDERALES Y SE DETALLA SU COMPOSICIÓN EN LOS ESTADOS FINANCIEROS Y EN LAS CIFRAS CONCILIADORAS. (CIFRAS PRELIMINARES).</t>
  </si>
  <si>
    <t>DESTINO: EN EL CUARTO TRIMESTRE DEL EJERCICIO FISCAL 2020, EL FONCA APOYÓ A LOS PROGRAMAS CULTURALES A TRAVÉS DE SUS PROGRAMAS DE ESTÍMULO A LA CREACIÓN ARTÍSTICA DE ALTO IMPACTO SOCIAL, ENTRE LOS CUALES DESTACAN: CREADORES ARTÍSTICOS, EMÉRITOS; FOMENTO Y COINVERSIONES CULTURALES; TRADUCCIÓN DE OBRAS MEXICANAS; BECAS A CREADORES ESCÉNICOS, JÓVENES CREADORES ENTRE OTROS.
CUMPLIMIENTO DE LA MISIÓN:
EN EL PRESENTE EJERCICIO, LA MISIÓN Y FINES DEL FONCA SE HAN CUMPLIDO, CON EL APOYO A LA CREACIÓN ARTÍSTICA, ESTABLECIDA PARA EL EJERCICIO 2020, AL PROGRAMAR. EL OTORGAMIENTO DE UN TOTAL DE 1,991 ESTÍMULOS A LA CREACIÓN ARTÍSTICA A TRAVÉS DE 21 PROGRAMAS CULTURALES, AL 31 DE DICIEMBRE DE 2020, SE OTORGARON 1,855 ESTÍMULOS QUE REPRESENTAN UN 93% DE LO PROGRAMADO.</t>
  </si>
  <si>
    <t>APORTACIÓN INICIAL:   MONTO: $5,000,000.00   FECHA: 12/03/1989
OBSERVACIONES: SOLO SE CONSIDERAN LOS RECURSOS PÚBLICOS FEDERALES DE LA SECRETARÍA DE CULTURA APORTADOS AL MANDATO. EL PATRIMONIO DEL MANDATO INCLUYE LOS RECURSOS FEDERALES QUE SE CANALIZAN A TRAVÉS DE SUBFONDOS CONFORME A LOS ESTADOS FINANCIEROS AL 31/12/2020 (CIFRAS PRELIMINARES PROPORCIONADAS POR EL MANDATO Y RESPONSABILIDAD DE ESTE).</t>
  </si>
  <si>
    <t>DESTINO: ESTE ACTO JURÍDICO SE EXTINGUIÓ EN EL AÑO 2001, SE CONTINUA EN EL CUARTO TRIMESTRE DE 2020, EN ESPERA DE LA AUTORIZACIÓN DE LA BAJA DE LA CLAVE DE REGISTRO DEL FIDEICOMISO O ALGUNA INSTRUCCIÓN AL RESPECTO POR PARTE DE LA SECRETARÍA DE HACIENDA Y CRÉDITO PÚBLICO.
CUMPLIMIENTO DE LA MISIÓN:
EN EL PERIODO EN QUE ESTUVO EN FUNCIONAMIENTO SE CUMPLIERON LA MISIÓN Y LOS FINES DEL FIDEICOMISO Y QUE CONSISTIERON EN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</si>
  <si>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APORTACIÓN INICIAL:   MONTO: $1,036,528.00   FECHA: 17/07/1991
OBSERVACIONES: LA CIFRA DEL SALDO FINAL DEL EJERCICIO 2018 ES DICTAMINADA.</t>
  </si>
  <si>
    <t>APORTACIÓN INICIAL:   MONTO: $110,000.00   FECHA: 01/04/1991
OBSERVACIONES: A PARTIR DE MAYO 2017, LA FIDUCIARIA YA NO EMITE ESTADOS DE CUENTA DE FORMA CONCENTRADA. EN EL REPORTE DEL CUARTO TRIMESTRE DE 2020 SE INFORMA EL ESTADO FINANCIERO DEL MES DE SEPTIEMBRE CON CIFRAS DEFINITIVAS. ASIMISMO, SE INFORMA EL ESTADO FINANCIERO DE DICIEMBRE DE 2020 CON CIFRAS ESTIMADAS.</t>
  </si>
  <si>
    <t>APORTACIÓN INICIAL:   MONTO: $346,000.00   FECHA: 12/07/2000
OBSERVACIONES: APOYO DE RECURSOS EN EFECTIVO PARA GASTOS DE ALIMENTACIÓN, VESTIDO Y EDUCACIÓN DE LA NIÑA DEL MILENIO.</t>
  </si>
  <si>
    <t>APORTACIÓN INICIAL:   MONTO: $153,075,422.48   FECHA: 15/08/2008
OBSERVACIONES: -DERIVADO DEL DECRETO POR EL QUE SE REFORMARON Y DEROGARON DIVERSAS DISPOSICIONES DE LA “LEY PARA LA PROTECCIÓN DE PERSONAS DEFENSORAS DE DERECHOS HUMANOS Y PERIODISTAS;…DE LA LEY DE COOPERACIÓN INTERNACIONAL PARA EL DESARROLLO… DE LA LEY DE CIENCIA Y TECNOLOGÍA…” PUBLICADO EN EL DIARIO OFICIAL DE LA FEDERACIÓN (DOF) CON FECHA SEIS DE NOVIEMBRE DEL PRESENTE AÑO, EN CUYO, ARTÍCULO OCTAVO EMITE DISPOSICIONES RESPECTO A LA LEY DE CIENCIA Y TECNOLOGÍA, QUE INCLUYEN LA DEROGACIÓN DE LOS ARTÍCULOS 26, 27 Y 50, ESTE FIDEICOMISO QUEDÓ SIN NATURALEZA JURÍDICA PARA SU SUBSISTENCIA Y ENTRA POR MANDATO EN PROCESO DE EXTINCIÓN. POR LO ANTERIOR SE REALIZÓ LA CONCENTRACIÓN DE RECURSOS FEDERALES A LA TESOFE POR UN IMPORTE DE $33,545,951.00 (TREINTA Y TRES MILLONES QUINIENTOS CUARENTA Y CINCO MIL NOVECIENTOS CINCUENTA Y UN PESOS 00/100 M.N.), MISMOS QUE SE DETALLAN COMO ENTERO A LA TESOFE; ASÍ MISMO SE REALIZÓ CONCENTRACIÓN DE RECURSOS A LA TESORERÍA DEL INSTITUTO MEXICANO DEL SEGURO SOCIAL POR UN IMPORTE DE $225,457,994.18 (DOSCIENTOS VEINTICINCO MILLONES CUATROCIENTOS CINCUENTA Y SIETE MIL NOVECIENTOS NOVENTA Y CUATRO PESOS 18/100 M.N.) MISMOS QUE SE INCLUYEN EN EL RUBRO DE EGRESOS.</t>
  </si>
  <si>
    <t>DESTINO: PAGO DE LAS AYUDAS EXTRAORDINARIAS A QUE SE REFIERE EL "DECRETO POR EL QUE SE OTORGAN AYUDAS EXTRAORDINARIAS CON MOTIVO DEL INCENDIO OCURRIDO EL 5 DE JUNIO DE 2009 EN LA GUARDERÍA ABC, SOCIEDAD CIVIL, EN LA CIUDAD DE HERMOSILLO, SONORA", PÚBLICADO EN EL DOF EL 20 DE JUNIO DE 2010 Y EL DECRETO POR EL QUE SE REFORMAN DIVERSAS DISPOSICIONES, PÚBLICADO EL 13 DE MARZO DE 2020; PAGO POR LA ADMINISTRACIÓN DEL FIDEICOMISO, COMISIONES BANCARIAS Y PAGO DE AUDITORÍAS.
CUMPLIMIENTO DE LA MISIÓN:
1.- PAGOS DE LA MEDIDA VITALICIA. 2.- PAGOS DE LA ATENCIÓN MÉDICA VITALICIA, A TRAVÉS DEL SEGURO DE SALUD PARA LA FAMILIA. 3.- PAGOS DEL CONSUMO DE ENERGÍA ELÉCTRICA. 4.- PAGOS DE LA BECA PARA EDUCACIÓN. 5. PAGOS DE LA MEDIDA EQUIVALENTE A LA PENSIÓN GARANTIZADA PREVISTA EN EL ARTÍCULO 170 DE LA LEY DEL SEGURO SOCIAL.</t>
  </si>
  <si>
    <t>DESTINO: CAPACITACIÓN EXTERNA, APOYO A LA GESTIÓN EDUCATIVA, OBRA PUBLICA Y EQUIPAMIENTO.
CUMPLIMIENTO DE LA MISIÓN:
-</t>
  </si>
  <si>
    <t>DESTINO: PARA EL ABANDONO DEL AREA CONTRACTUAL DE EK-BALAM
CUMPLIMIENTO DE LA MISIÓN:
CONTRATO EN DESARROLLO, SIN NECESIDAD DE REALIZAR ACTUALMENTE ACTIVIDADES DE ABANDONO DE CAMPOS</t>
  </si>
  <si>
    <t>APORTACIÓN INICIAL:   MONTO: $109,883,270.67   FECHA: 28/03/2018
OBSERVACIONES: INFORME DEL CUARTO TRIMESTRE 2020</t>
  </si>
  <si>
    <t>DESTINO: EL MONTO POR $268.23 PESOS CORRESPONDE AL NETO DE LOS RENDIMIENTOS FINANCIEROS, PAGO DE HONORARIOS Y COMISIONES, ASÍ COMO A UNA DISMINUCION EN EL PASIVO POR $2,500 PESOS
CUMPLIMIENTO DE LA MISIÓN:
SE ENCUENTRA EN PROCESO DE REVISION EL CONVENIO DE EXTINCIÓN DEL FIDEICOMISO. SE IDENTIFICARON 105 INMUEBLES PENDIENTES DE TRANSMITIR.</t>
  </si>
  <si>
    <t>APORTACIÓN INICIAL:   MONTO: $1.00   FECHA: 18/03/1967
OBSERVACIONES: ASIMISMO, LA FIDUCIARIA BANOBRAS COMUNICÓ QUE SU ÁREA CONTABLE DETECTÓ QUE EL FIDEICOMISO 294 "COL. PETROLERA" EN REYNOSA, TAMAULIPAS NO CUENTA CON LOS ELEMENTOS PARA ELABORAR EL ESTADO DE RESULTADOS EN TÉRMINOS DEL BOLETÍN B-3 ESTADO DE RESULTADO INTEGRAL DE LA NORMAS DE INFORMACIÓN FINANCIERA (NIF), PUES DICHO FIDEICOMISO NO LLEVA A CABO UNA ACTIVIDAD ECONÓMICA, MOTIVO POR EL CUAL NO SE PUEDEN CONSIDERAR COMO INGRESOS LOS INTERESES GANADOS POR LA INVERSIÓN DEL PATRIMONIO, NI COMO GASTOS LOS HONORARIOS PAGADOS POR LA ADMINISTRACIÓN DEL FIDEICOMISO. NO OBSTANTE, EN TÉRMINOS DEL PROPIO CONTRATO, LOS INTERESES FORMAN PARTE DEL PATRIMONIO, Y LOS HONORARIOS FIDUCIARIOS SE PAGAN COMO UNA APLICACIÓN AL MISMO PATRIMONIO, POR LO QUE PARA EFECTOS CONTABLES SE RECONOCEN COMO AUMENTO O DISMINUCIÓN EN EL PATRIMONIO DEL FIDEICOMISO Y SE PRESENTAN EN EL ESTADO DE SITUACIÓN FINANCIERA.</t>
  </si>
  <si>
    <t>DESTINO: FINANCIAMIENTO, GASTO OPERATIVO Y APOYO EN PROGRAMAS DE AHORRO DE ENERGÍA ELÉCTRICA EN EL SECTOR RESIDENCIAL Y APOYO AL FIDE EN LA OPERACIÓN DEL PNSEE
CUMPLIMIENTO DE LA MISIÓN:
1990-DIC2020 SE HAN FINANCIADO 913,216ACCIONES DEAHORRODEENERGÍA POR $3,976.85MDP,PROMOCIÓNYRECUPERACIÓNDE476,000 CRÉDITOSPOREL FIDE;DE JUN-DIC2008 APOYOSENER EN LA EJECUCIÓNDELAETAPAPILOTO OTORGANDO 67,221 BONOSPOR$97.4 MDP;APARTIR MAR2009SE APOYOALFIDE EN OP Y RECUPERACIÓNDECARTERA DEL PROGRAMA NACIONALDESUSTITUCIÓNDEEQUIPOSELECTRODOMÉSTICOSPARAAHORRODE ENERGÍAIMPLEMENTADO PORGOB FED SE OTORGARON ENERO DE 2013 $4,812.85MDP EN APOYOSDIRECTOYDEFINANCIAMIENTO.UNTOTALDE 928,615BENEFICIARIOS.</t>
  </si>
  <si>
    <t>DESTINO: PAGAR GASTOS PREVIOS DE PROYECTOS PIDIREGAS.
CUMPLIMIENTO DE LA MISIÓN:
PARA EL AÑO 2020 SE TIENE PROGRAMADO CONVOCAR 12 PROYECTOS CON 13 LÍNEAS DE TRANSMISIÓN Y 13 SUBESTACIONES ELÉCTRICAS, QUE INCORPORARAN AL SISTEMA ELÉCTRICO NACIONAL 115.3KM-C Y 288MVA.</t>
  </si>
  <si>
    <t>DESTINO: GASTOS DE OPERACION Y EJECUCION DE PROYECTOS PARA INDUCIR Y PROMOVER EL AHORRO DE ENERGÍA ELÉCTRICA.
CUMPLIMIENTO DE LA MISIÓN:
SE CONCLUYERON 360 PROYECTOS; SE PARTICIPO EN 58 REUNIONES DE LOS COMITÉS Y SUBCOMITÉS PARA LA ELABORACIÓN Y ACTUALIZACIÓN DE LAS NORMAS DE EFICIENCIA ENERGÉTICA; SE REALIZARON 805JORNADAS DE AHORRO DE ENERGÍA, PARTICIPANDO 74,097PERSONAS; SE OTORGÓ O RENOVÓ EL SELLO FIDE A 3,274EQUIPOS DE 68EMPRESAS. LOS AHORROS ENERGÉTICOS ASCIENDEN A 16.47GWH EN CONSUMO.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</si>
</sst>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0_ ;[Red]\-#,##0.00\ "/>
  </numFmts>
  <fonts count="44">
    <font>
      <sz val="10"/>
      <name val="Arial"/>
      <family val="0"/>
    </font>
    <font>
      <sz val="11"/>
      <color indexed="8"/>
      <name val="Calibri"/>
      <family val="2"/>
    </font>
    <font>
      <sz val="10"/>
      <color indexed="8"/>
      <name val="Arial"/>
      <family val="2"/>
    </font>
    <font>
      <sz val="8"/>
      <name val="Arial"/>
      <family val="2"/>
    </font>
    <font>
      <b/>
      <sz val="16"/>
      <color indexed="23"/>
      <name val="Montserrat"/>
      <family val="0"/>
    </font>
    <font>
      <sz val="10"/>
      <name val="Montserrat"/>
      <family val="0"/>
    </font>
    <font>
      <sz val="8"/>
      <name val="Montserrat"/>
      <family val="0"/>
    </font>
    <font>
      <sz val="8"/>
      <color indexed="9"/>
      <name val="Montserrat"/>
      <family val="0"/>
    </font>
    <font>
      <sz val="8"/>
      <color indexed="8"/>
      <name val="Montserrat"/>
      <family val="0"/>
    </font>
    <font>
      <sz val="9"/>
      <name val="Montserrat"/>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0"/>
      <name val="Montserrat"/>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theme="0" tint="-0.24997000396251678"/>
        <bgColor indexed="64"/>
      </patternFill>
    </fill>
    <fill>
      <patternFill patternType="solid">
        <fgColor rgb="FFD4C19C"/>
        <bgColor indexed="64"/>
      </patternFill>
    </fill>
    <fill>
      <patternFill patternType="solid">
        <fgColor theme="0" tint="-0.04997999966144562"/>
        <bgColor indexed="64"/>
      </patternFill>
    </fill>
    <fill>
      <patternFill patternType="solid">
        <fgColor rgb="FFB38E5D"/>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top style="thin">
        <color indexed="8"/>
      </top>
      <bottom style="thin"/>
    </border>
    <border>
      <left style="thin"/>
      <right/>
      <top style="thin"/>
      <bottom style="thin"/>
    </border>
    <border>
      <left style="thin"/>
      <right/>
      <top style="thin"/>
      <bottom/>
    </border>
    <border>
      <left/>
      <right/>
      <top style="thin">
        <color theme="0" tint="-0.24993999302387238"/>
      </top>
      <bottom style="thin">
        <color theme="0" tint="-0.24993999302387238"/>
      </bottom>
    </border>
    <border>
      <left/>
      <right/>
      <top/>
      <bottom style="thin">
        <color theme="0" tint="-0.149959996342659"/>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thin"/>
      <top style="thin"/>
      <bottom style="thin"/>
    </border>
    <border>
      <left/>
      <right style="thin">
        <color theme="0" tint="-0.24993999302387238"/>
      </right>
      <top style="thin">
        <color theme="0" tint="-0.24993999302387238"/>
      </top>
      <bottom style="thin">
        <color theme="0" tint="-0.24993999302387238"/>
      </bottom>
    </border>
    <border>
      <left/>
      <right/>
      <top/>
      <bottom style="thin">
        <color theme="0" tint="-0.2499399930238723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164"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66">
    <xf numFmtId="0" fontId="0" fillId="0" borderId="0" xfId="0" applyAlignment="1">
      <alignment/>
    </xf>
    <xf numFmtId="0" fontId="5" fillId="0" borderId="0" xfId="0" applyNumberFormat="1" applyFont="1" applyFill="1" applyBorder="1" applyAlignment="1" applyProtection="1">
      <alignment/>
      <protection/>
    </xf>
    <xf numFmtId="0" fontId="6" fillId="0" borderId="0" xfId="0" applyFont="1" applyAlignment="1">
      <alignment horizontal="right" wrapText="1"/>
    </xf>
    <xf numFmtId="0" fontId="6" fillId="0" borderId="0" xfId="0" applyFont="1" applyFill="1" applyBorder="1" applyAlignment="1">
      <alignment wrapText="1"/>
    </xf>
    <xf numFmtId="0" fontId="6" fillId="33" borderId="10" xfId="0" applyFont="1" applyFill="1" applyBorder="1" applyAlignment="1">
      <alignment horizontal="center" vertical="center" wrapText="1"/>
    </xf>
    <xf numFmtId="0" fontId="6" fillId="34" borderId="11" xfId="0" applyFont="1" applyFill="1" applyBorder="1" applyAlignment="1">
      <alignment horizontal="left" vertical="center" wrapText="1"/>
    </xf>
    <xf numFmtId="0" fontId="6" fillId="35" borderId="12" xfId="0" applyFont="1" applyFill="1" applyBorder="1" applyAlignment="1">
      <alignment horizontal="left" vertical="center" wrapText="1"/>
    </xf>
    <xf numFmtId="0" fontId="6" fillId="0" borderId="0" xfId="0" applyFont="1" applyAlignment="1">
      <alignment wrapText="1"/>
    </xf>
    <xf numFmtId="0" fontId="6" fillId="0" borderId="0" xfId="0" applyFont="1" applyAlignment="1">
      <alignment horizontal="center" wrapText="1"/>
    </xf>
    <xf numFmtId="4" fontId="6" fillId="0" borderId="0" xfId="0" applyNumberFormat="1" applyFont="1" applyAlignment="1">
      <alignment wrapText="1"/>
    </xf>
    <xf numFmtId="165" fontId="6" fillId="0" borderId="0" xfId="0" applyNumberFormat="1" applyFont="1" applyFill="1" applyAlignment="1">
      <alignment horizontal="right" wrapText="1"/>
    </xf>
    <xf numFmtId="0" fontId="6" fillId="36" borderId="13" xfId="0" applyFont="1" applyFill="1" applyBorder="1" applyAlignment="1">
      <alignment horizontal="center" vertical="center" wrapText="1"/>
    </xf>
    <xf numFmtId="0" fontId="6" fillId="36" borderId="13" xfId="0" applyFont="1" applyFill="1" applyBorder="1" applyAlignment="1">
      <alignment horizontal="left" vertical="center" wrapText="1"/>
    </xf>
    <xf numFmtId="1" fontId="6" fillId="36" borderId="13" xfId="0" applyNumberFormat="1" applyFont="1" applyFill="1" applyBorder="1" applyAlignment="1">
      <alignment horizontal="center" vertical="center" wrapText="1"/>
    </xf>
    <xf numFmtId="4" fontId="6" fillId="36" borderId="13" xfId="0" applyNumberFormat="1" applyFont="1" applyFill="1" applyBorder="1" applyAlignment="1">
      <alignment horizontal="left" vertical="center" wrapText="1"/>
    </xf>
    <xf numFmtId="0" fontId="6" fillId="37" borderId="11" xfId="0" applyFont="1" applyFill="1" applyBorder="1" applyAlignment="1">
      <alignment horizontal="right" vertical="center" wrapText="1"/>
    </xf>
    <xf numFmtId="0" fontId="6" fillId="37" borderId="13" xfId="0" applyFont="1" applyFill="1" applyBorder="1" applyAlignment="1">
      <alignment horizontal="center" vertical="center" wrapText="1"/>
    </xf>
    <xf numFmtId="1" fontId="6" fillId="37" borderId="13" xfId="0" applyNumberFormat="1" applyFont="1" applyFill="1" applyBorder="1" applyAlignment="1">
      <alignment horizontal="center" vertical="center" wrapText="1"/>
    </xf>
    <xf numFmtId="4" fontId="6" fillId="37" borderId="13" xfId="0" applyNumberFormat="1" applyFont="1" applyFill="1" applyBorder="1" applyAlignment="1">
      <alignment horizontal="left" vertical="center" wrapText="1"/>
    </xf>
    <xf numFmtId="4" fontId="6" fillId="37" borderId="13" xfId="0" applyNumberFormat="1" applyFont="1" applyFill="1" applyBorder="1" applyAlignment="1">
      <alignment horizontal="right" vertical="center" wrapText="1"/>
    </xf>
    <xf numFmtId="0" fontId="6" fillId="38" borderId="13" xfId="0" applyFont="1" applyFill="1" applyBorder="1" applyAlignment="1">
      <alignment horizontal="center" vertical="center" wrapText="1"/>
    </xf>
    <xf numFmtId="0" fontId="6" fillId="38" borderId="13" xfId="0" applyFont="1" applyFill="1" applyBorder="1" applyAlignment="1">
      <alignment horizontal="left" vertical="center" wrapText="1"/>
    </xf>
    <xf numFmtId="1" fontId="6" fillId="38" borderId="13" xfId="0" applyNumberFormat="1" applyFont="1" applyFill="1" applyBorder="1" applyAlignment="1">
      <alignment horizontal="center" vertical="center" wrapText="1"/>
    </xf>
    <xf numFmtId="4" fontId="6" fillId="38" borderId="13" xfId="0" applyNumberFormat="1" applyFont="1" applyFill="1" applyBorder="1" applyAlignment="1">
      <alignment horizontal="left" vertical="center" wrapText="1"/>
    </xf>
    <xf numFmtId="0" fontId="6" fillId="38" borderId="12"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4" fillId="0" borderId="0" xfId="0" applyFont="1" applyFill="1" applyBorder="1" applyAlignment="1">
      <alignment vertical="center"/>
    </xf>
    <xf numFmtId="0" fontId="9" fillId="0" borderId="0" xfId="0" applyFont="1" applyBorder="1" applyAlignment="1">
      <alignment horizontal="center" wrapText="1"/>
    </xf>
    <xf numFmtId="0" fontId="6" fillId="0" borderId="0" xfId="0" applyFont="1" applyBorder="1" applyAlignment="1">
      <alignment horizontal="right" wrapText="1"/>
    </xf>
    <xf numFmtId="0" fontId="9" fillId="0" borderId="14" xfId="0" applyFont="1" applyBorder="1" applyAlignment="1">
      <alignment horizontal="center" vertical="center" wrapText="1"/>
    </xf>
    <xf numFmtId="0" fontId="6" fillId="37" borderId="13" xfId="0" applyFont="1" applyFill="1" applyBorder="1" applyAlignment="1">
      <alignment horizontal="left" vertical="center" wrapText="1"/>
    </xf>
    <xf numFmtId="0" fontId="6" fillId="0" borderId="0" xfId="0" applyFont="1" applyFill="1" applyBorder="1" applyAlignment="1">
      <alignment horizontal="right" wrapText="1"/>
    </xf>
    <xf numFmtId="0" fontId="43" fillId="39" borderId="15" xfId="0" applyFont="1" applyFill="1" applyBorder="1" applyAlignment="1">
      <alignment horizontal="center" vertical="center" wrapText="1"/>
    </xf>
    <xf numFmtId="1" fontId="43" fillId="39" borderId="15" xfId="0" applyNumberFormat="1" applyFont="1" applyFill="1" applyBorder="1" applyAlignment="1">
      <alignment horizontal="center" vertical="center" wrapText="1"/>
    </xf>
    <xf numFmtId="4" fontId="43" fillId="39" borderId="15" xfId="0" applyNumberFormat="1" applyFont="1" applyFill="1" applyBorder="1" applyAlignment="1">
      <alignment horizontal="center" vertical="center" wrapText="1"/>
    </xf>
    <xf numFmtId="0" fontId="43" fillId="39" borderId="16" xfId="0" applyFont="1" applyFill="1" applyBorder="1" applyAlignment="1">
      <alignment horizontal="center" vertical="center" wrapText="1"/>
    </xf>
    <xf numFmtId="1" fontId="6" fillId="0" borderId="0" xfId="0" applyNumberFormat="1" applyFont="1" applyAlignment="1">
      <alignment horizontal="center" vertical="center" wrapText="1"/>
    </xf>
    <xf numFmtId="0" fontId="6" fillId="0" borderId="0" xfId="0" applyFont="1" applyAlignment="1">
      <alignment horizontal="center" vertical="center"/>
    </xf>
    <xf numFmtId="1" fontId="6" fillId="0" borderId="0" xfId="0" applyNumberFormat="1" applyFont="1" applyAlignment="1">
      <alignment vertical="center" wrapText="1"/>
    </xf>
    <xf numFmtId="0" fontId="6" fillId="0" borderId="0" xfId="0" applyFont="1" applyAlignment="1">
      <alignment vertical="center"/>
    </xf>
    <xf numFmtId="1" fontId="6" fillId="0" borderId="0" xfId="0" applyNumberFormat="1" applyFont="1" applyAlignment="1">
      <alignment horizontal="left" vertical="center" wrapText="1"/>
    </xf>
    <xf numFmtId="0" fontId="6" fillId="0" borderId="0" xfId="0" applyFont="1" applyAlignment="1">
      <alignment horizontal="left" vertical="center"/>
    </xf>
    <xf numFmtId="0" fontId="6" fillId="0" borderId="11" xfId="0" applyFont="1" applyBorder="1" applyAlignment="1">
      <alignment horizontal="right" vertical="top" wrapText="1"/>
    </xf>
    <xf numFmtId="0" fontId="43" fillId="0" borderId="15" xfId="0" applyFont="1" applyBorder="1" applyAlignment="1">
      <alignment vertical="top" wrapText="1"/>
    </xf>
    <xf numFmtId="0" fontId="7" fillId="0" borderId="15" xfId="0" applyFont="1" applyBorder="1" applyAlignment="1">
      <alignment horizontal="right" vertical="top" wrapText="1"/>
    </xf>
    <xf numFmtId="0" fontId="6" fillId="0" borderId="15" xfId="0" applyFont="1" applyBorder="1" applyAlignment="1">
      <alignment horizontal="right" vertical="top" wrapText="1"/>
    </xf>
    <xf numFmtId="0" fontId="6" fillId="0" borderId="15" xfId="0" applyFont="1" applyBorder="1" applyAlignment="1">
      <alignment vertical="top" wrapText="1"/>
    </xf>
    <xf numFmtId="13" fontId="6" fillId="0" borderId="15" xfId="0" applyNumberFormat="1" applyFont="1" applyBorder="1" applyAlignment="1">
      <alignment horizontal="center" vertical="top" wrapText="1"/>
    </xf>
    <xf numFmtId="0" fontId="6" fillId="0" borderId="15" xfId="0" applyFont="1" applyBorder="1" applyAlignment="1">
      <alignment horizontal="left" vertical="top" wrapText="1"/>
    </xf>
    <xf numFmtId="165" fontId="6" fillId="0" borderId="15" xfId="0" applyNumberFormat="1" applyFont="1" applyBorder="1" applyAlignment="1">
      <alignment horizontal="right" vertical="top" wrapText="1"/>
    </xf>
    <xf numFmtId="4" fontId="8" fillId="0" borderId="15" xfId="0" applyNumberFormat="1" applyFont="1" applyBorder="1" applyAlignment="1">
      <alignment horizontal="left" vertical="top" wrapText="1"/>
    </xf>
    <xf numFmtId="0" fontId="6" fillId="0" borderId="17" xfId="0" applyFont="1" applyBorder="1" applyAlignment="1">
      <alignment horizontal="right" vertical="top" wrapText="1"/>
    </xf>
    <xf numFmtId="0" fontId="6" fillId="0" borderId="0" xfId="0" applyFont="1" applyAlignment="1">
      <alignment vertical="top" wrapText="1"/>
    </xf>
    <xf numFmtId="165" fontId="6" fillId="0" borderId="0" xfId="0" applyNumberFormat="1" applyFont="1" applyAlignment="1">
      <alignment horizontal="right" wrapText="1"/>
    </xf>
    <xf numFmtId="0" fontId="6" fillId="38" borderId="16" xfId="0" applyFont="1" applyFill="1" applyBorder="1" applyAlignment="1">
      <alignment horizontal="left" vertical="center" wrapText="1" indent="2"/>
    </xf>
    <xf numFmtId="0" fontId="6" fillId="38" borderId="13" xfId="0" applyFont="1" applyFill="1" applyBorder="1" applyAlignment="1">
      <alignment horizontal="left" vertical="center" wrapText="1" indent="2"/>
    </xf>
    <xf numFmtId="0" fontId="6" fillId="36" borderId="16" xfId="0" applyFont="1" applyFill="1" applyBorder="1" applyAlignment="1">
      <alignment horizontal="left" vertical="center" wrapText="1" indent="1"/>
    </xf>
    <xf numFmtId="0" fontId="6" fillId="36" borderId="13" xfId="0" applyFont="1" applyFill="1" applyBorder="1" applyAlignment="1">
      <alignment horizontal="left" vertical="center" wrapText="1" indent="1"/>
    </xf>
    <xf numFmtId="0" fontId="6" fillId="37" borderId="16" xfId="0" applyFont="1" applyFill="1" applyBorder="1" applyAlignment="1">
      <alignment horizontal="left" vertical="center" wrapText="1"/>
    </xf>
    <xf numFmtId="0" fontId="6" fillId="37" borderId="13" xfId="0" applyFont="1" applyFill="1" applyBorder="1" applyAlignment="1">
      <alignment horizontal="left" vertical="center" wrapText="1"/>
    </xf>
    <xf numFmtId="0" fontId="43" fillId="39" borderId="16" xfId="0" applyFont="1" applyFill="1" applyBorder="1" applyAlignment="1">
      <alignment horizontal="left" vertical="center" wrapText="1"/>
    </xf>
    <xf numFmtId="0" fontId="43" fillId="39" borderId="13" xfId="0" applyFont="1" applyFill="1" applyBorder="1" applyAlignment="1">
      <alignment horizontal="left" vertical="center" wrapText="1"/>
    </xf>
    <xf numFmtId="0" fontId="43" fillId="39" borderId="18" xfId="0" applyFont="1" applyFill="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wrapText="1"/>
    </xf>
    <xf numFmtId="0" fontId="9" fillId="0" borderId="19"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Currency" xfId="51"/>
    <cellStyle name="Currency [0]" xfId="52"/>
    <cellStyle name="Neutral" xfId="53"/>
    <cellStyle name="Normal 11" xfId="54"/>
    <cellStyle name="Normal 2" xfId="55"/>
    <cellStyle name="Normal 2 2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381000</xdr:rowOff>
    </xdr:from>
    <xdr:to>
      <xdr:col>19</xdr:col>
      <xdr:colOff>0</xdr:colOff>
      <xdr:row>3</xdr:row>
      <xdr:rowOff>381000</xdr:rowOff>
    </xdr:to>
    <xdr:sp>
      <xdr:nvSpPr>
        <xdr:cNvPr id="1" name="Line 1"/>
        <xdr:cNvSpPr>
          <a:spLocks/>
        </xdr:cNvSpPr>
      </xdr:nvSpPr>
      <xdr:spPr>
        <a:xfrm>
          <a:off x="17345025" y="1295400"/>
          <a:ext cx="5715000" cy="0"/>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3</xdr:row>
      <xdr:rowOff>381000</xdr:rowOff>
    </xdr:from>
    <xdr:to>
      <xdr:col>21</xdr:col>
      <xdr:colOff>5010150</xdr:colOff>
      <xdr:row>3</xdr:row>
      <xdr:rowOff>390525</xdr:rowOff>
    </xdr:to>
    <xdr:sp>
      <xdr:nvSpPr>
        <xdr:cNvPr id="2" name="Line 4"/>
        <xdr:cNvSpPr>
          <a:spLocks/>
        </xdr:cNvSpPr>
      </xdr:nvSpPr>
      <xdr:spPr>
        <a:xfrm>
          <a:off x="25260300" y="1295400"/>
          <a:ext cx="5000625" cy="9525"/>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381000</xdr:rowOff>
    </xdr:from>
    <xdr:to>
      <xdr:col>19</xdr:col>
      <xdr:colOff>0</xdr:colOff>
      <xdr:row>3</xdr:row>
      <xdr:rowOff>381000</xdr:rowOff>
    </xdr:to>
    <xdr:sp>
      <xdr:nvSpPr>
        <xdr:cNvPr id="3" name="Line 1"/>
        <xdr:cNvSpPr>
          <a:spLocks/>
        </xdr:cNvSpPr>
      </xdr:nvSpPr>
      <xdr:spPr>
        <a:xfrm>
          <a:off x="17345025" y="1295400"/>
          <a:ext cx="5715000" cy="0"/>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3</xdr:row>
      <xdr:rowOff>381000</xdr:rowOff>
    </xdr:from>
    <xdr:to>
      <xdr:col>21</xdr:col>
      <xdr:colOff>5010150</xdr:colOff>
      <xdr:row>3</xdr:row>
      <xdr:rowOff>390525</xdr:rowOff>
    </xdr:to>
    <xdr:sp>
      <xdr:nvSpPr>
        <xdr:cNvPr id="4" name="Line 4"/>
        <xdr:cNvSpPr>
          <a:spLocks/>
        </xdr:cNvSpPr>
      </xdr:nvSpPr>
      <xdr:spPr>
        <a:xfrm>
          <a:off x="25260300" y="1295400"/>
          <a:ext cx="5000625" cy="9525"/>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381000</xdr:rowOff>
    </xdr:from>
    <xdr:to>
      <xdr:col>19</xdr:col>
      <xdr:colOff>0</xdr:colOff>
      <xdr:row>3</xdr:row>
      <xdr:rowOff>381000</xdr:rowOff>
    </xdr:to>
    <xdr:sp>
      <xdr:nvSpPr>
        <xdr:cNvPr id="5" name="Line 1"/>
        <xdr:cNvSpPr>
          <a:spLocks/>
        </xdr:cNvSpPr>
      </xdr:nvSpPr>
      <xdr:spPr>
        <a:xfrm>
          <a:off x="17345025" y="1295400"/>
          <a:ext cx="5715000" cy="0"/>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3</xdr:row>
      <xdr:rowOff>381000</xdr:rowOff>
    </xdr:from>
    <xdr:to>
      <xdr:col>21</xdr:col>
      <xdr:colOff>5010150</xdr:colOff>
      <xdr:row>3</xdr:row>
      <xdr:rowOff>390525</xdr:rowOff>
    </xdr:to>
    <xdr:sp>
      <xdr:nvSpPr>
        <xdr:cNvPr id="6" name="Line 4"/>
        <xdr:cNvSpPr>
          <a:spLocks/>
        </xdr:cNvSpPr>
      </xdr:nvSpPr>
      <xdr:spPr>
        <a:xfrm>
          <a:off x="25260300" y="1295400"/>
          <a:ext cx="5000625" cy="9525"/>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pcp01\fies\FIDEICOMISOS\BASES%20FIDEICOMISOS\BASES%202005\base%20pipp%20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ernando_cabrera\AppData\Local\Microsoft\Windows\Temporary%20Internet%20Files\Content.Outlook\VAQEU2XJ\3%20%20Fideicomisos_desbloqueado%20correc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 val="LISTA"/>
      <sheetName val=" "/>
    </sheetNames>
    <sheetDataSet>
      <sheetData sheetId="0">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os Jurídicos"/>
      <sheetName val="Listas"/>
    </sheetNames>
    <sheetDataSet>
      <sheetData sheetId="1">
        <row r="1">
          <cell r="A1" t="str">
            <v>SI</v>
          </cell>
          <cell r="B1" t="str">
            <v>SI</v>
          </cell>
          <cell r="C1" t="str">
            <v>ANUAL</v>
          </cell>
        </row>
        <row r="2">
          <cell r="A2" t="str">
            <v>NO</v>
          </cell>
          <cell r="B2" t="str">
            <v>NO</v>
          </cell>
          <cell r="C2" t="str">
            <v>PLURIANUAL</v>
          </cell>
        </row>
        <row r="3">
          <cell r="B3" t="str">
            <v>NO SE PUEDE DETERMINAR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J1349"/>
  <sheetViews>
    <sheetView showGridLines="0" tabSelected="1" zoomScale="50" zoomScaleNormal="50" zoomScaleSheetLayoutView="50" zoomScalePageLayoutView="0" workbookViewId="0" topLeftCell="B1">
      <pane ySplit="4" topLeftCell="A5" activePane="bottomLeft" state="frozen"/>
      <selection pane="topLeft" activeCell="A1" sqref="A1:E1"/>
      <selection pane="bottomLeft" activeCell="B4" sqref="B4:D4"/>
    </sheetView>
  </sheetViews>
  <sheetFormatPr defaultColWidth="11.421875" defaultRowHeight="13.5" customHeight="1" outlineLevelRow="3"/>
  <cols>
    <col min="1" max="1" width="7.28125" style="2" hidden="1" customWidth="1"/>
    <col min="2" max="2" width="4.57421875" style="7" customWidth="1"/>
    <col min="3" max="3" width="14.140625" style="7" customWidth="1"/>
    <col min="4" max="4" width="6.140625" style="7" customWidth="1"/>
    <col min="5" max="5" width="7.421875" style="2" customWidth="1"/>
    <col min="6" max="6" width="13.7109375" style="2" hidden="1" customWidth="1"/>
    <col min="7" max="8" width="19.00390625" style="7" customWidth="1"/>
    <col min="9" max="9" width="19.421875" style="8" customWidth="1"/>
    <col min="10" max="10" width="36.7109375" style="7" customWidth="1"/>
    <col min="11" max="11" width="43.28125" style="7" customWidth="1"/>
    <col min="12" max="12" width="19.00390625" style="7" hidden="1" customWidth="1"/>
    <col min="13" max="13" width="20.140625" style="7" customWidth="1"/>
    <col min="14" max="14" width="18.28125" style="7" customWidth="1"/>
    <col min="15" max="15" width="15.8515625" style="9" hidden="1" customWidth="1"/>
    <col min="16" max="16" width="18.00390625" style="10" customWidth="1"/>
    <col min="17" max="17" width="16.57421875" style="10" customWidth="1"/>
    <col min="18" max="18" width="17.421875" style="10" customWidth="1"/>
    <col min="19" max="19" width="85.7109375" style="7" customWidth="1"/>
    <col min="20" max="20" width="18.421875" style="10" customWidth="1"/>
    <col min="21" max="21" width="14.421875" style="7" customWidth="1"/>
    <col min="22" max="22" width="75.57421875" style="7" customWidth="1"/>
    <col min="23" max="23" width="7.28125" style="2" customWidth="1"/>
    <col min="24" max="16384" width="11.421875" style="3" customWidth="1"/>
  </cols>
  <sheetData>
    <row r="1" spans="1:36" s="1" customFormat="1" ht="30.75" customHeight="1">
      <c r="A1" s="26"/>
      <c r="B1" s="63" t="s">
        <v>1468</v>
      </c>
      <c r="C1" s="63"/>
      <c r="D1" s="63"/>
      <c r="E1" s="63"/>
      <c r="F1" s="63"/>
      <c r="G1" s="63"/>
      <c r="H1" s="63"/>
      <c r="I1" s="63"/>
      <c r="J1" s="63"/>
      <c r="K1" s="63"/>
      <c r="L1" s="63"/>
      <c r="M1" s="63"/>
      <c r="N1" s="63"/>
      <c r="O1" s="63"/>
      <c r="P1" s="63"/>
      <c r="Q1" s="63"/>
      <c r="R1" s="63"/>
      <c r="S1" s="64" t="s">
        <v>1468</v>
      </c>
      <c r="T1" s="64"/>
      <c r="U1" s="64"/>
      <c r="V1" s="64"/>
      <c r="W1" s="27"/>
      <c r="X1" s="27"/>
      <c r="Y1" s="27"/>
      <c r="Z1" s="27"/>
      <c r="AA1" s="27"/>
      <c r="AB1" s="27"/>
      <c r="AC1" s="27"/>
      <c r="AD1" s="27"/>
      <c r="AE1" s="27"/>
      <c r="AF1" s="27"/>
      <c r="AG1" s="27"/>
      <c r="AH1" s="27"/>
      <c r="AI1" s="27"/>
      <c r="AJ1" s="27"/>
    </row>
    <row r="2" spans="1:36" ht="18" customHeight="1">
      <c r="A2" s="28"/>
      <c r="B2" s="63" t="s">
        <v>1385</v>
      </c>
      <c r="C2" s="63"/>
      <c r="D2" s="63"/>
      <c r="E2" s="63"/>
      <c r="F2" s="63"/>
      <c r="G2" s="63"/>
      <c r="H2" s="63"/>
      <c r="I2" s="63"/>
      <c r="J2" s="63"/>
      <c r="K2" s="63"/>
      <c r="L2" s="63"/>
      <c r="M2" s="63"/>
      <c r="N2" s="63"/>
      <c r="O2" s="63"/>
      <c r="P2" s="63"/>
      <c r="Q2" s="63"/>
      <c r="R2" s="63"/>
      <c r="S2" s="64" t="s">
        <v>149</v>
      </c>
      <c r="T2" s="64"/>
      <c r="U2" s="64"/>
      <c r="V2" s="64"/>
      <c r="W2" s="27"/>
      <c r="X2" s="27"/>
      <c r="Y2" s="27"/>
      <c r="Z2" s="27"/>
      <c r="AA2" s="27"/>
      <c r="AB2" s="27"/>
      <c r="AC2" s="27"/>
      <c r="AD2" s="27"/>
      <c r="AE2" s="27"/>
      <c r="AF2" s="27"/>
      <c r="AG2" s="27"/>
      <c r="AH2" s="27"/>
      <c r="AI2" s="27"/>
      <c r="AJ2" s="27"/>
    </row>
    <row r="3" spans="1:36" ht="23.25" customHeight="1">
      <c r="A3" s="28"/>
      <c r="B3" s="65" t="s">
        <v>1469</v>
      </c>
      <c r="C3" s="65"/>
      <c r="D3" s="65"/>
      <c r="E3" s="65"/>
      <c r="F3" s="65"/>
      <c r="G3" s="65"/>
      <c r="H3" s="65"/>
      <c r="I3" s="65"/>
      <c r="J3" s="65"/>
      <c r="K3" s="65"/>
      <c r="L3" s="65"/>
      <c r="M3" s="65"/>
      <c r="N3" s="65"/>
      <c r="O3" s="65"/>
      <c r="P3" s="65"/>
      <c r="Q3" s="65"/>
      <c r="R3" s="65"/>
      <c r="S3" s="65" t="s">
        <v>1469</v>
      </c>
      <c r="T3" s="65"/>
      <c r="U3" s="65"/>
      <c r="V3" s="65"/>
      <c r="W3" s="29"/>
      <c r="X3" s="29"/>
      <c r="Y3" s="29"/>
      <c r="Z3" s="29"/>
      <c r="AA3" s="29"/>
      <c r="AB3" s="29"/>
      <c r="AC3" s="29"/>
      <c r="AD3" s="29"/>
      <c r="AE3" s="29"/>
      <c r="AF3" s="29"/>
      <c r="AG3" s="29"/>
      <c r="AH3" s="29"/>
      <c r="AI3" s="29"/>
      <c r="AJ3" s="29"/>
    </row>
    <row r="4" spans="1:23" s="37" customFormat="1" ht="58.5" customHeight="1">
      <c r="A4" s="4" t="s">
        <v>358</v>
      </c>
      <c r="B4" s="60" t="s">
        <v>970</v>
      </c>
      <c r="C4" s="61"/>
      <c r="D4" s="62"/>
      <c r="E4" s="32" t="s">
        <v>133</v>
      </c>
      <c r="F4" s="32" t="s">
        <v>92</v>
      </c>
      <c r="G4" s="32" t="s">
        <v>134</v>
      </c>
      <c r="H4" s="32" t="s">
        <v>135</v>
      </c>
      <c r="I4" s="33" t="s">
        <v>136</v>
      </c>
      <c r="J4" s="32" t="s">
        <v>137</v>
      </c>
      <c r="K4" s="32" t="s">
        <v>138</v>
      </c>
      <c r="L4" s="32" t="s">
        <v>139</v>
      </c>
      <c r="M4" s="32" t="s">
        <v>140</v>
      </c>
      <c r="N4" s="32" t="s">
        <v>141</v>
      </c>
      <c r="O4" s="34" t="s">
        <v>1197</v>
      </c>
      <c r="P4" s="34" t="s">
        <v>142</v>
      </c>
      <c r="Q4" s="34" t="s">
        <v>143</v>
      </c>
      <c r="R4" s="34" t="s">
        <v>144</v>
      </c>
      <c r="S4" s="32" t="s">
        <v>145</v>
      </c>
      <c r="T4" s="34" t="s">
        <v>146</v>
      </c>
      <c r="U4" s="32" t="s">
        <v>147</v>
      </c>
      <c r="V4" s="35" t="s">
        <v>148</v>
      </c>
      <c r="W4" s="36" t="s">
        <v>93</v>
      </c>
    </row>
    <row r="5" spans="1:23" s="39" customFormat="1" ht="38.25" customHeight="1">
      <c r="A5" s="15"/>
      <c r="B5" s="58" t="s">
        <v>1470</v>
      </c>
      <c r="C5" s="59"/>
      <c r="D5" s="59"/>
      <c r="E5" s="16">
        <f>E6+E10+E18+E29+E118+E127+E134+E162+E174+E209+E215+E220+E235+E251+E255+E268+E287+E423+E397+E389+E393+E442+E435+E401+E283</f>
        <v>329</v>
      </c>
      <c r="F5" s="30"/>
      <c r="G5" s="30"/>
      <c r="H5" s="30"/>
      <c r="I5" s="17"/>
      <c r="J5" s="30"/>
      <c r="K5" s="30"/>
      <c r="L5" s="30"/>
      <c r="M5" s="30"/>
      <c r="N5" s="30"/>
      <c r="O5" s="18"/>
      <c r="P5" s="19"/>
      <c r="Q5" s="19"/>
      <c r="R5" s="19"/>
      <c r="S5" s="30"/>
      <c r="T5" s="19"/>
      <c r="U5" s="30"/>
      <c r="V5" s="30"/>
      <c r="W5" s="38"/>
    </row>
    <row r="6" spans="1:23" s="39" customFormat="1" ht="28.5" customHeight="1" outlineLevel="3">
      <c r="A6" s="15"/>
      <c r="B6" s="58" t="s">
        <v>1471</v>
      </c>
      <c r="C6" s="59"/>
      <c r="D6" s="59"/>
      <c r="E6" s="16">
        <f>SUBTOTAL(9,E9:E9)</f>
        <v>1</v>
      </c>
      <c r="F6" s="30"/>
      <c r="G6" s="30"/>
      <c r="H6" s="30"/>
      <c r="I6" s="17"/>
      <c r="J6" s="30"/>
      <c r="K6" s="30"/>
      <c r="L6" s="30"/>
      <c r="M6" s="30"/>
      <c r="N6" s="30"/>
      <c r="O6" s="18"/>
      <c r="P6" s="19"/>
      <c r="Q6" s="19"/>
      <c r="R6" s="19"/>
      <c r="S6" s="30"/>
      <c r="T6" s="19"/>
      <c r="U6" s="30"/>
      <c r="V6" s="30"/>
      <c r="W6" s="38"/>
    </row>
    <row r="7" spans="1:23" s="41" customFormat="1" ht="20.25" customHeight="1" outlineLevel="1">
      <c r="A7" s="5"/>
      <c r="B7" s="56" t="s">
        <v>626</v>
      </c>
      <c r="C7" s="57" t="s">
        <v>624</v>
      </c>
      <c r="D7" s="57"/>
      <c r="E7" s="11">
        <f>SUBTOTAL(9,E9:E9)</f>
        <v>1</v>
      </c>
      <c r="F7" s="12"/>
      <c r="G7" s="12"/>
      <c r="H7" s="12"/>
      <c r="I7" s="13"/>
      <c r="J7" s="12"/>
      <c r="K7" s="12"/>
      <c r="L7" s="12"/>
      <c r="M7" s="12"/>
      <c r="N7" s="12"/>
      <c r="O7" s="14"/>
      <c r="P7" s="14"/>
      <c r="Q7" s="14"/>
      <c r="R7" s="14"/>
      <c r="S7" s="12"/>
      <c r="T7" s="14"/>
      <c r="U7" s="12"/>
      <c r="V7" s="12"/>
      <c r="W7" s="40"/>
    </row>
    <row r="8" spans="1:23" s="41" customFormat="1" ht="20.25" customHeight="1" outlineLevel="2">
      <c r="A8" s="6"/>
      <c r="B8" s="54" t="s">
        <v>823</v>
      </c>
      <c r="C8" s="55"/>
      <c r="D8" s="55" t="s">
        <v>625</v>
      </c>
      <c r="E8" s="20">
        <f>SUBTOTAL(9,E9:E9)</f>
        <v>1</v>
      </c>
      <c r="F8" s="21"/>
      <c r="G8" s="21"/>
      <c r="H8" s="21"/>
      <c r="I8" s="22"/>
      <c r="J8" s="21"/>
      <c r="K8" s="21"/>
      <c r="L8" s="21"/>
      <c r="M8" s="21"/>
      <c r="N8" s="21"/>
      <c r="O8" s="23"/>
      <c r="P8" s="23"/>
      <c r="Q8" s="23"/>
      <c r="R8" s="23"/>
      <c r="S8" s="21"/>
      <c r="T8" s="23"/>
      <c r="U8" s="21"/>
      <c r="V8" s="21"/>
      <c r="W8" s="40"/>
    </row>
    <row r="9" spans="1:23" s="52" customFormat="1" ht="150.75" customHeight="1">
      <c r="A9" s="42">
        <v>2</v>
      </c>
      <c r="B9" s="43" t="s">
        <v>1471</v>
      </c>
      <c r="C9" s="43" t="s">
        <v>62</v>
      </c>
      <c r="D9" s="43" t="s">
        <v>181</v>
      </c>
      <c r="E9" s="44">
        <v>1</v>
      </c>
      <c r="F9" s="45">
        <v>113</v>
      </c>
      <c r="G9" s="46" t="s">
        <v>1441</v>
      </c>
      <c r="H9" s="46" t="s">
        <v>1441</v>
      </c>
      <c r="I9" s="47">
        <v>20200211301620</v>
      </c>
      <c r="J9" s="48" t="s">
        <v>1472</v>
      </c>
      <c r="K9" s="48" t="s">
        <v>1473</v>
      </c>
      <c r="L9" s="48" t="s">
        <v>214</v>
      </c>
      <c r="M9" s="48" t="s">
        <v>619</v>
      </c>
      <c r="N9" s="48" t="s">
        <v>216</v>
      </c>
      <c r="O9" s="49">
        <v>9783413.8</v>
      </c>
      <c r="P9" s="49">
        <v>2747143</v>
      </c>
      <c r="Q9" s="49">
        <v>52150.07</v>
      </c>
      <c r="R9" s="49">
        <v>12582706.87</v>
      </c>
      <c r="S9" s="50" t="s">
        <v>1474</v>
      </c>
      <c r="T9" s="49">
        <v>0</v>
      </c>
      <c r="U9" s="48" t="s">
        <v>217</v>
      </c>
      <c r="V9" s="46" t="s">
        <v>1475</v>
      </c>
      <c r="W9" s="51">
        <f>IF(OR(LEFT(I9)="7",LEFT(I9,1)="8"),VALUE(RIGHT(I9,3)),VALUE(RIGHT(I9,4)))</f>
        <v>1620</v>
      </c>
    </row>
    <row r="10" spans="1:23" s="39" customFormat="1" ht="28.5" customHeight="1" outlineLevel="3">
      <c r="A10" s="15"/>
      <c r="B10" s="58" t="s">
        <v>218</v>
      </c>
      <c r="C10" s="59"/>
      <c r="D10" s="59"/>
      <c r="E10" s="16">
        <f>SUBTOTAL(9,E11:E17)</f>
        <v>5</v>
      </c>
      <c r="F10" s="30"/>
      <c r="G10" s="30"/>
      <c r="H10" s="30"/>
      <c r="I10" s="17"/>
      <c r="J10" s="30"/>
      <c r="K10" s="30"/>
      <c r="L10" s="30"/>
      <c r="M10" s="30"/>
      <c r="N10" s="30"/>
      <c r="O10" s="18"/>
      <c r="P10" s="19"/>
      <c r="Q10" s="19"/>
      <c r="R10" s="19"/>
      <c r="S10" s="30"/>
      <c r="T10" s="19"/>
      <c r="U10" s="30"/>
      <c r="V10" s="30"/>
      <c r="W10" s="38"/>
    </row>
    <row r="11" spans="1:23" s="41" customFormat="1" ht="20.25" customHeight="1" outlineLevel="1">
      <c r="A11" s="5"/>
      <c r="B11" s="56" t="s">
        <v>626</v>
      </c>
      <c r="C11" s="57" t="s">
        <v>624</v>
      </c>
      <c r="D11" s="57"/>
      <c r="E11" s="11">
        <f>SUBTOTAL(9,E12:E17)</f>
        <v>5</v>
      </c>
      <c r="F11" s="12"/>
      <c r="G11" s="12"/>
      <c r="H11" s="12"/>
      <c r="I11" s="13"/>
      <c r="J11" s="12"/>
      <c r="K11" s="12"/>
      <c r="L11" s="12"/>
      <c r="M11" s="12"/>
      <c r="N11" s="12"/>
      <c r="O11" s="14"/>
      <c r="P11" s="14"/>
      <c r="Q11" s="14"/>
      <c r="R11" s="14"/>
      <c r="S11" s="12"/>
      <c r="T11" s="14"/>
      <c r="U11" s="12"/>
      <c r="V11" s="12"/>
      <c r="W11" s="40"/>
    </row>
    <row r="12" spans="1:23" s="41" customFormat="1" ht="20.25" customHeight="1" outlineLevel="2">
      <c r="A12" s="6"/>
      <c r="B12" s="54" t="s">
        <v>823</v>
      </c>
      <c r="C12" s="55"/>
      <c r="D12" s="55" t="s">
        <v>625</v>
      </c>
      <c r="E12" s="20">
        <f>SUBTOTAL(9,E13:E17)</f>
        <v>5</v>
      </c>
      <c r="F12" s="21"/>
      <c r="G12" s="21"/>
      <c r="H12" s="21"/>
      <c r="I12" s="22"/>
      <c r="J12" s="21"/>
      <c r="K12" s="21"/>
      <c r="L12" s="21"/>
      <c r="M12" s="21"/>
      <c r="N12" s="21"/>
      <c r="O12" s="23"/>
      <c r="P12" s="23"/>
      <c r="Q12" s="23"/>
      <c r="R12" s="23"/>
      <c r="S12" s="21"/>
      <c r="T12" s="23"/>
      <c r="U12" s="21"/>
      <c r="V12" s="21"/>
      <c r="W12" s="40"/>
    </row>
    <row r="13" spans="1:23" s="52" customFormat="1" ht="237.75" customHeight="1">
      <c r="A13" s="42">
        <v>4</v>
      </c>
      <c r="B13" s="43" t="s">
        <v>218</v>
      </c>
      <c r="C13" s="43" t="s">
        <v>94</v>
      </c>
      <c r="D13" s="43" t="s">
        <v>181</v>
      </c>
      <c r="E13" s="44">
        <v>1</v>
      </c>
      <c r="F13" s="45">
        <v>120</v>
      </c>
      <c r="G13" s="46" t="s">
        <v>1044</v>
      </c>
      <c r="H13" s="46" t="s">
        <v>468</v>
      </c>
      <c r="I13" s="47">
        <v>20040411201355</v>
      </c>
      <c r="J13" s="48" t="s">
        <v>608</v>
      </c>
      <c r="K13" s="48" t="s">
        <v>995</v>
      </c>
      <c r="L13" s="48" t="s">
        <v>214</v>
      </c>
      <c r="M13" s="48" t="s">
        <v>619</v>
      </c>
      <c r="N13" s="48" t="s">
        <v>216</v>
      </c>
      <c r="O13" s="49">
        <v>505818915.01</v>
      </c>
      <c r="P13" s="49">
        <v>161750000</v>
      </c>
      <c r="Q13" s="49">
        <v>13005442.83</v>
      </c>
      <c r="R13" s="49">
        <v>16548651.75</v>
      </c>
      <c r="S13" s="50" t="s">
        <v>1476</v>
      </c>
      <c r="T13" s="49">
        <v>664025706.09</v>
      </c>
      <c r="U13" s="48" t="s">
        <v>217</v>
      </c>
      <c r="V13" s="46" t="s">
        <v>996</v>
      </c>
      <c r="W13" s="51">
        <f>IF(OR(LEFT(I13)="7",LEFT(I13,1)="8"),VALUE(RIGHT(I13,3)),VALUE(RIGHT(I13,4)))</f>
        <v>1355</v>
      </c>
    </row>
    <row r="14" spans="1:23" s="52" customFormat="1" ht="237.75" customHeight="1">
      <c r="A14" s="42">
        <v>4</v>
      </c>
      <c r="B14" s="43" t="s">
        <v>218</v>
      </c>
      <c r="C14" s="43" t="s">
        <v>94</v>
      </c>
      <c r="D14" s="43" t="s">
        <v>181</v>
      </c>
      <c r="E14" s="44">
        <v>1</v>
      </c>
      <c r="F14" s="45">
        <v>200</v>
      </c>
      <c r="G14" s="46" t="s">
        <v>609</v>
      </c>
      <c r="H14" s="46" t="s">
        <v>468</v>
      </c>
      <c r="I14" s="47">
        <v>20050420001404</v>
      </c>
      <c r="J14" s="48" t="s">
        <v>610</v>
      </c>
      <c r="K14" s="48" t="s">
        <v>611</v>
      </c>
      <c r="L14" s="48" t="s">
        <v>214</v>
      </c>
      <c r="M14" s="48" t="s">
        <v>602</v>
      </c>
      <c r="N14" s="48" t="s">
        <v>612</v>
      </c>
      <c r="O14" s="49">
        <v>146341851.92</v>
      </c>
      <c r="P14" s="49">
        <v>0</v>
      </c>
      <c r="Q14" s="49">
        <v>4895863.46</v>
      </c>
      <c r="R14" s="49">
        <v>151203044.34</v>
      </c>
      <c r="S14" s="50" t="s">
        <v>1477</v>
      </c>
      <c r="T14" s="49">
        <v>34671.04</v>
      </c>
      <c r="U14" s="48" t="s">
        <v>217</v>
      </c>
      <c r="V14" s="46" t="s">
        <v>1386</v>
      </c>
      <c r="W14" s="51">
        <f>IF(OR(LEFT(I14)="7",LEFT(I14,1)="8"),VALUE(RIGHT(I14,3)),VALUE(RIGHT(I14,4)))</f>
        <v>1404</v>
      </c>
    </row>
    <row r="15" spans="1:23" s="52" customFormat="1" ht="237.75" customHeight="1">
      <c r="A15" s="42">
        <v>4</v>
      </c>
      <c r="B15" s="43" t="s">
        <v>218</v>
      </c>
      <c r="C15" s="43" t="s">
        <v>94</v>
      </c>
      <c r="D15" s="43" t="s">
        <v>181</v>
      </c>
      <c r="E15" s="44">
        <v>1</v>
      </c>
      <c r="F15" s="45">
        <v>811</v>
      </c>
      <c r="G15" s="46" t="s">
        <v>997</v>
      </c>
      <c r="H15" s="46" t="s">
        <v>468</v>
      </c>
      <c r="I15" s="47">
        <v>20073641001477</v>
      </c>
      <c r="J15" s="48" t="s">
        <v>174</v>
      </c>
      <c r="K15" s="48" t="s">
        <v>175</v>
      </c>
      <c r="L15" s="48" t="s">
        <v>214</v>
      </c>
      <c r="M15" s="48" t="s">
        <v>619</v>
      </c>
      <c r="N15" s="48" t="s">
        <v>216</v>
      </c>
      <c r="O15" s="49">
        <v>1096079058.73</v>
      </c>
      <c r="P15" s="49">
        <v>0</v>
      </c>
      <c r="Q15" s="49">
        <v>16715.44</v>
      </c>
      <c r="R15" s="49">
        <v>656779.77</v>
      </c>
      <c r="S15" s="50" t="s">
        <v>1258</v>
      </c>
      <c r="T15" s="49">
        <v>925773.83</v>
      </c>
      <c r="U15" s="48" t="s">
        <v>620</v>
      </c>
      <c r="V15" s="46" t="s">
        <v>1387</v>
      </c>
      <c r="W15" s="51">
        <f>IF(OR(LEFT(I15)="7",LEFT(I15,1)="8"),VALUE(RIGHT(I15,3)),VALUE(RIGHT(I15,4)))</f>
        <v>1477</v>
      </c>
    </row>
    <row r="16" spans="1:23" s="52" customFormat="1" ht="237.75" customHeight="1">
      <c r="A16" s="42">
        <v>4</v>
      </c>
      <c r="B16" s="43" t="s">
        <v>218</v>
      </c>
      <c r="C16" s="43" t="s">
        <v>94</v>
      </c>
      <c r="D16" s="43" t="s">
        <v>181</v>
      </c>
      <c r="E16" s="44">
        <v>1</v>
      </c>
      <c r="F16" s="45">
        <v>911</v>
      </c>
      <c r="G16" s="46" t="s">
        <v>1055</v>
      </c>
      <c r="H16" s="46" t="s">
        <v>468</v>
      </c>
      <c r="I16" s="47">
        <v>20120491101560</v>
      </c>
      <c r="J16" s="48" t="s">
        <v>972</v>
      </c>
      <c r="K16" s="48" t="s">
        <v>973</v>
      </c>
      <c r="L16" s="48" t="s">
        <v>214</v>
      </c>
      <c r="M16" s="48" t="s">
        <v>602</v>
      </c>
      <c r="N16" s="48" t="s">
        <v>612</v>
      </c>
      <c r="O16" s="49">
        <v>57568068.2</v>
      </c>
      <c r="P16" s="49">
        <v>352301924.61</v>
      </c>
      <c r="Q16" s="49">
        <v>4859825.78</v>
      </c>
      <c r="R16" s="49">
        <v>285364175.81</v>
      </c>
      <c r="S16" s="50" t="s">
        <v>1478</v>
      </c>
      <c r="T16" s="49">
        <v>129365642.78</v>
      </c>
      <c r="U16" s="48" t="s">
        <v>620</v>
      </c>
      <c r="V16" s="46" t="s">
        <v>1479</v>
      </c>
      <c r="W16" s="51">
        <f>IF(OR(LEFT(I16)="7",LEFT(I16,1)="8"),VALUE(RIGHT(I16,3)),VALUE(RIGHT(I16,4)))</f>
        <v>1560</v>
      </c>
    </row>
    <row r="17" spans="1:23" s="52" customFormat="1" ht="297.75" customHeight="1">
      <c r="A17" s="42">
        <v>4</v>
      </c>
      <c r="B17" s="43" t="s">
        <v>218</v>
      </c>
      <c r="C17" s="43" t="s">
        <v>94</v>
      </c>
      <c r="D17" s="43" t="s">
        <v>181</v>
      </c>
      <c r="E17" s="44">
        <v>1</v>
      </c>
      <c r="F17" s="45">
        <v>911</v>
      </c>
      <c r="G17" s="46" t="s">
        <v>1055</v>
      </c>
      <c r="H17" s="46" t="s">
        <v>468</v>
      </c>
      <c r="I17" s="47">
        <v>20120491101561</v>
      </c>
      <c r="J17" s="48" t="s">
        <v>974</v>
      </c>
      <c r="K17" s="48" t="s">
        <v>975</v>
      </c>
      <c r="L17" s="48" t="s">
        <v>214</v>
      </c>
      <c r="M17" s="48" t="s">
        <v>602</v>
      </c>
      <c r="N17" s="48" t="s">
        <v>612</v>
      </c>
      <c r="O17" s="49">
        <v>212970857.58</v>
      </c>
      <c r="P17" s="49">
        <v>227638499.35</v>
      </c>
      <c r="Q17" s="49">
        <v>13432458.74</v>
      </c>
      <c r="R17" s="49">
        <v>374385164.16</v>
      </c>
      <c r="S17" s="50" t="s">
        <v>1353</v>
      </c>
      <c r="T17" s="49">
        <v>79656651.51</v>
      </c>
      <c r="U17" s="48" t="s">
        <v>217</v>
      </c>
      <c r="V17" s="46" t="s">
        <v>1480</v>
      </c>
      <c r="W17" s="51">
        <f>IF(OR(LEFT(I17)="7",LEFT(I17,1)="8"),VALUE(RIGHT(I17,3)),VALUE(RIGHT(I17,4)))</f>
        <v>1561</v>
      </c>
    </row>
    <row r="18" spans="1:23" s="39" customFormat="1" ht="29.25" customHeight="1" outlineLevel="3">
      <c r="A18" s="15"/>
      <c r="B18" s="58" t="s">
        <v>614</v>
      </c>
      <c r="C18" s="59"/>
      <c r="D18" s="59"/>
      <c r="E18" s="16">
        <f>SUBTOTAL(9,E19:E28)</f>
        <v>6</v>
      </c>
      <c r="F18" s="30"/>
      <c r="G18" s="30"/>
      <c r="H18" s="30"/>
      <c r="I18" s="17"/>
      <c r="J18" s="30"/>
      <c r="K18" s="30"/>
      <c r="L18" s="30"/>
      <c r="M18" s="30"/>
      <c r="N18" s="30"/>
      <c r="O18" s="18"/>
      <c r="P18" s="19"/>
      <c r="Q18" s="19"/>
      <c r="R18" s="19"/>
      <c r="S18" s="30"/>
      <c r="T18" s="19"/>
      <c r="U18" s="30"/>
      <c r="V18" s="30"/>
      <c r="W18" s="38"/>
    </row>
    <row r="19" spans="1:23" s="41" customFormat="1" ht="12.75" outlineLevel="1">
      <c r="A19" s="5"/>
      <c r="B19" s="56" t="s">
        <v>626</v>
      </c>
      <c r="C19" s="57" t="s">
        <v>624</v>
      </c>
      <c r="D19" s="57"/>
      <c r="E19" s="11">
        <f>SUBTOTAL(9,E20:E24)</f>
        <v>4</v>
      </c>
      <c r="F19" s="12"/>
      <c r="G19" s="12"/>
      <c r="H19" s="12"/>
      <c r="I19" s="13"/>
      <c r="J19" s="12"/>
      <c r="K19" s="12"/>
      <c r="L19" s="12"/>
      <c r="M19" s="12"/>
      <c r="N19" s="12"/>
      <c r="O19" s="14"/>
      <c r="P19" s="14"/>
      <c r="Q19" s="14"/>
      <c r="R19" s="14"/>
      <c r="S19" s="12"/>
      <c r="T19" s="14"/>
      <c r="U19" s="12"/>
      <c r="V19" s="12"/>
      <c r="W19" s="40"/>
    </row>
    <row r="20" spans="1:23" s="41" customFormat="1" ht="12.75" outlineLevel="2">
      <c r="A20" s="6"/>
      <c r="B20" s="54" t="s">
        <v>249</v>
      </c>
      <c r="C20" s="55"/>
      <c r="D20" s="55"/>
      <c r="E20" s="20">
        <f>SUBTOTAL(9,E21:E24)</f>
        <v>4</v>
      </c>
      <c r="F20" s="21"/>
      <c r="G20" s="21"/>
      <c r="H20" s="21"/>
      <c r="I20" s="22"/>
      <c r="J20" s="21"/>
      <c r="K20" s="21"/>
      <c r="L20" s="21"/>
      <c r="M20" s="21"/>
      <c r="N20" s="21"/>
      <c r="O20" s="23"/>
      <c r="P20" s="23"/>
      <c r="Q20" s="23"/>
      <c r="R20" s="23"/>
      <c r="S20" s="21"/>
      <c r="T20" s="23"/>
      <c r="U20" s="21"/>
      <c r="V20" s="21"/>
      <c r="W20" s="40"/>
    </row>
    <row r="21" spans="1:23" s="52" customFormat="1" ht="269.25" customHeight="1">
      <c r="A21" s="42">
        <v>5</v>
      </c>
      <c r="B21" s="43" t="s">
        <v>614</v>
      </c>
      <c r="C21" s="43" t="s">
        <v>94</v>
      </c>
      <c r="D21" s="43" t="s">
        <v>181</v>
      </c>
      <c r="E21" s="44">
        <v>1</v>
      </c>
      <c r="F21" s="45">
        <v>121</v>
      </c>
      <c r="G21" s="46" t="s">
        <v>955</v>
      </c>
      <c r="H21" s="46" t="s">
        <v>468</v>
      </c>
      <c r="I21" s="47">
        <v>20120512101557</v>
      </c>
      <c r="J21" s="48" t="s">
        <v>956</v>
      </c>
      <c r="K21" s="48" t="s">
        <v>957</v>
      </c>
      <c r="L21" s="48" t="s">
        <v>214</v>
      </c>
      <c r="M21" s="48" t="s">
        <v>348</v>
      </c>
      <c r="N21" s="48" t="s">
        <v>216</v>
      </c>
      <c r="O21" s="49">
        <v>293460757.65</v>
      </c>
      <c r="P21" s="49">
        <v>0</v>
      </c>
      <c r="Q21" s="49">
        <v>0</v>
      </c>
      <c r="R21" s="49">
        <v>0</v>
      </c>
      <c r="S21" s="50" t="s">
        <v>1481</v>
      </c>
      <c r="T21" s="49">
        <v>0</v>
      </c>
      <c r="U21" s="48" t="s">
        <v>620</v>
      </c>
      <c r="V21" s="46" t="s">
        <v>1482</v>
      </c>
      <c r="W21" s="51">
        <f>IF(OR(LEFT(I21)="7",LEFT(I21,1)="8"),VALUE(RIGHT(I21,3)),VALUE(RIGHT(I21,4)))</f>
        <v>1557</v>
      </c>
    </row>
    <row r="22" spans="1:23" s="52" customFormat="1" ht="269.25" customHeight="1">
      <c r="A22" s="42">
        <v>5</v>
      </c>
      <c r="B22" s="43" t="s">
        <v>614</v>
      </c>
      <c r="C22" s="43" t="s">
        <v>94</v>
      </c>
      <c r="D22" s="43" t="s">
        <v>181</v>
      </c>
      <c r="E22" s="44">
        <v>1</v>
      </c>
      <c r="F22" s="45" t="s">
        <v>976</v>
      </c>
      <c r="G22" s="46" t="s">
        <v>977</v>
      </c>
      <c r="H22" s="46" t="s">
        <v>468</v>
      </c>
      <c r="I22" s="47" t="s">
        <v>722</v>
      </c>
      <c r="J22" s="48" t="s">
        <v>723</v>
      </c>
      <c r="K22" s="48" t="s">
        <v>61</v>
      </c>
      <c r="L22" s="48" t="s">
        <v>214</v>
      </c>
      <c r="M22" s="48" t="s">
        <v>348</v>
      </c>
      <c r="N22" s="48" t="s">
        <v>612</v>
      </c>
      <c r="O22" s="49">
        <v>54837907.34</v>
      </c>
      <c r="P22" s="49">
        <v>998.23</v>
      </c>
      <c r="Q22" s="49">
        <v>2171474.6</v>
      </c>
      <c r="R22" s="49">
        <v>30325488</v>
      </c>
      <c r="S22" s="50" t="s">
        <v>1483</v>
      </c>
      <c r="T22" s="49">
        <v>75077364.7</v>
      </c>
      <c r="U22" s="48" t="s">
        <v>620</v>
      </c>
      <c r="V22" s="46" t="s">
        <v>1484</v>
      </c>
      <c r="W22" s="51">
        <f>IF(OR(LEFT(I22)="7",LEFT(I22,1)="8"),VALUE(RIGHT(I22,3)),VALUE(RIGHT(I22,4)))</f>
        <v>31</v>
      </c>
    </row>
    <row r="23" spans="1:23" s="52" customFormat="1" ht="376.5" customHeight="1">
      <c r="A23" s="42">
        <v>5</v>
      </c>
      <c r="B23" s="43" t="s">
        <v>614</v>
      </c>
      <c r="C23" s="43" t="s">
        <v>94</v>
      </c>
      <c r="D23" s="43" t="s">
        <v>181</v>
      </c>
      <c r="E23" s="44">
        <v>1</v>
      </c>
      <c r="F23" s="45" t="s">
        <v>976</v>
      </c>
      <c r="G23" s="46" t="s">
        <v>977</v>
      </c>
      <c r="H23" s="46" t="s">
        <v>468</v>
      </c>
      <c r="I23" s="47">
        <v>20120621501551</v>
      </c>
      <c r="J23" s="48" t="s">
        <v>938</v>
      </c>
      <c r="K23" s="48" t="s">
        <v>1388</v>
      </c>
      <c r="L23" s="48" t="s">
        <v>214</v>
      </c>
      <c r="M23" s="48" t="s">
        <v>530</v>
      </c>
      <c r="N23" s="48" t="s">
        <v>216</v>
      </c>
      <c r="O23" s="49">
        <v>1891698042.19</v>
      </c>
      <c r="P23" s="49">
        <v>358212363.35</v>
      </c>
      <c r="Q23" s="49">
        <v>45103999.86</v>
      </c>
      <c r="R23" s="49">
        <v>2268240701.28</v>
      </c>
      <c r="S23" s="50" t="s">
        <v>1485</v>
      </c>
      <c r="T23" s="49">
        <v>26773704.12</v>
      </c>
      <c r="U23" s="48" t="s">
        <v>217</v>
      </c>
      <c r="V23" s="46" t="s">
        <v>1486</v>
      </c>
      <c r="W23" s="51">
        <f>IF(OR(LEFT(I23)="7",LEFT(I23,1)="8"),VALUE(RIGHT(I23,3)),VALUE(RIGHT(I23,4)))</f>
        <v>1551</v>
      </c>
    </row>
    <row r="24" spans="1:23" s="52" customFormat="1" ht="269.25" customHeight="1">
      <c r="A24" s="42">
        <v>5</v>
      </c>
      <c r="B24" s="43" t="s">
        <v>614</v>
      </c>
      <c r="C24" s="43" t="s">
        <v>94</v>
      </c>
      <c r="D24" s="43" t="s">
        <v>181</v>
      </c>
      <c r="E24" s="44">
        <v>1</v>
      </c>
      <c r="F24" s="45" t="s">
        <v>976</v>
      </c>
      <c r="G24" s="46" t="s">
        <v>977</v>
      </c>
      <c r="H24" s="46" t="s">
        <v>468</v>
      </c>
      <c r="I24" s="47" t="s">
        <v>978</v>
      </c>
      <c r="J24" s="48" t="s">
        <v>979</v>
      </c>
      <c r="K24" s="48" t="s">
        <v>980</v>
      </c>
      <c r="L24" s="48" t="s">
        <v>214</v>
      </c>
      <c r="M24" s="48" t="s">
        <v>348</v>
      </c>
      <c r="N24" s="48" t="s">
        <v>216</v>
      </c>
      <c r="O24" s="49">
        <v>82633232.05</v>
      </c>
      <c r="P24" s="49">
        <v>60000000</v>
      </c>
      <c r="Q24" s="49">
        <v>4903216.81</v>
      </c>
      <c r="R24" s="49">
        <v>79514497.16</v>
      </c>
      <c r="S24" s="50" t="s">
        <v>1487</v>
      </c>
      <c r="T24" s="49">
        <v>243705.79</v>
      </c>
      <c r="U24" s="48" t="s">
        <v>620</v>
      </c>
      <c r="V24" s="46" t="s">
        <v>1488</v>
      </c>
      <c r="W24" s="51">
        <f>IF(OR(LEFT(I24)="7",LEFT(I24,1)="8"),VALUE(RIGHT(I24,3)),VALUE(RIGHT(I24,4)))</f>
        <v>1563</v>
      </c>
    </row>
    <row r="25" spans="1:23" s="41" customFormat="1" ht="15" customHeight="1" outlineLevel="1">
      <c r="A25" s="5"/>
      <c r="B25" s="56" t="s">
        <v>155</v>
      </c>
      <c r="C25" s="57"/>
      <c r="D25" s="57"/>
      <c r="E25" s="11">
        <f>SUBTOTAL(9,E26:E28)</f>
        <v>2</v>
      </c>
      <c r="F25" s="12"/>
      <c r="G25" s="12"/>
      <c r="H25" s="12"/>
      <c r="I25" s="13"/>
      <c r="J25" s="12"/>
      <c r="K25" s="12"/>
      <c r="L25" s="12"/>
      <c r="M25" s="12"/>
      <c r="N25" s="12"/>
      <c r="O25" s="14"/>
      <c r="P25" s="14"/>
      <c r="Q25" s="14"/>
      <c r="R25" s="14"/>
      <c r="S25" s="12"/>
      <c r="T25" s="14"/>
      <c r="U25" s="12"/>
      <c r="V25" s="12"/>
      <c r="W25" s="40"/>
    </row>
    <row r="26" spans="1:23" s="41" customFormat="1" ht="12.75" outlineLevel="2">
      <c r="A26" s="6"/>
      <c r="B26" s="54" t="s">
        <v>249</v>
      </c>
      <c r="C26" s="55"/>
      <c r="D26" s="55"/>
      <c r="E26" s="20">
        <f>SUBTOTAL(9,E27:E28)</f>
        <v>2</v>
      </c>
      <c r="F26" s="21"/>
      <c r="G26" s="21"/>
      <c r="H26" s="21"/>
      <c r="I26" s="22"/>
      <c r="J26" s="21"/>
      <c r="K26" s="21"/>
      <c r="L26" s="21"/>
      <c r="M26" s="21"/>
      <c r="N26" s="21"/>
      <c r="O26" s="23"/>
      <c r="P26" s="23"/>
      <c r="Q26" s="23"/>
      <c r="R26" s="23"/>
      <c r="S26" s="21"/>
      <c r="T26" s="23"/>
      <c r="U26" s="21"/>
      <c r="V26" s="21"/>
      <c r="W26" s="40"/>
    </row>
    <row r="27" spans="1:23" s="52" customFormat="1" ht="192" customHeight="1">
      <c r="A27" s="42">
        <v>5</v>
      </c>
      <c r="B27" s="43" t="s">
        <v>614</v>
      </c>
      <c r="C27" s="43" t="s">
        <v>62</v>
      </c>
      <c r="D27" s="43" t="s">
        <v>181</v>
      </c>
      <c r="E27" s="44">
        <v>1</v>
      </c>
      <c r="F27" s="45">
        <v>211</v>
      </c>
      <c r="G27" s="46" t="s">
        <v>1331</v>
      </c>
      <c r="H27" s="46" t="s">
        <v>1330</v>
      </c>
      <c r="I27" s="47">
        <v>20180521101602</v>
      </c>
      <c r="J27" s="48" t="s">
        <v>1329</v>
      </c>
      <c r="K27" s="48" t="s">
        <v>1328</v>
      </c>
      <c r="L27" s="48" t="s">
        <v>214</v>
      </c>
      <c r="M27" s="48" t="s">
        <v>348</v>
      </c>
      <c r="N27" s="48" t="s">
        <v>216</v>
      </c>
      <c r="O27" s="49">
        <v>132034712.65</v>
      </c>
      <c r="P27" s="49">
        <v>0</v>
      </c>
      <c r="Q27" s="49">
        <v>0</v>
      </c>
      <c r="R27" s="49">
        <v>0</v>
      </c>
      <c r="S27" s="50" t="s">
        <v>1489</v>
      </c>
      <c r="T27" s="49">
        <v>0</v>
      </c>
      <c r="U27" s="48" t="s">
        <v>620</v>
      </c>
      <c r="V27" s="46" t="s">
        <v>1490</v>
      </c>
      <c r="W27" s="51">
        <f>IF(OR(LEFT(I27)="7",LEFT(I27,1)="8"),VALUE(RIGHT(I27,3)),VALUE(RIGHT(I27,4)))</f>
        <v>1602</v>
      </c>
    </row>
    <row r="28" spans="1:23" s="52" customFormat="1" ht="325.5" customHeight="1">
      <c r="A28" s="42">
        <v>5</v>
      </c>
      <c r="B28" s="43" t="s">
        <v>614</v>
      </c>
      <c r="C28" s="43" t="s">
        <v>62</v>
      </c>
      <c r="D28" s="43" t="s">
        <v>181</v>
      </c>
      <c r="E28" s="44">
        <v>1</v>
      </c>
      <c r="F28" s="45">
        <v>612</v>
      </c>
      <c r="G28" s="46" t="s">
        <v>107</v>
      </c>
      <c r="H28" s="46" t="s">
        <v>107</v>
      </c>
      <c r="I28" s="47">
        <v>20070561201459</v>
      </c>
      <c r="J28" s="48" t="s">
        <v>106</v>
      </c>
      <c r="K28" s="48" t="s">
        <v>160</v>
      </c>
      <c r="L28" s="48" t="s">
        <v>643</v>
      </c>
      <c r="M28" s="48" t="s">
        <v>586</v>
      </c>
      <c r="N28" s="48" t="s">
        <v>216</v>
      </c>
      <c r="O28" s="49">
        <v>27314909.97</v>
      </c>
      <c r="P28" s="49">
        <v>0</v>
      </c>
      <c r="Q28" s="49">
        <v>0</v>
      </c>
      <c r="R28" s="49">
        <v>0</v>
      </c>
      <c r="S28" s="50" t="s">
        <v>1491</v>
      </c>
      <c r="T28" s="49">
        <v>0</v>
      </c>
      <c r="U28" s="48" t="s">
        <v>217</v>
      </c>
      <c r="V28" s="46" t="s">
        <v>1492</v>
      </c>
      <c r="W28" s="51">
        <f>IF(OR(LEFT(I28)="7",LEFT(I28,1)="8"),VALUE(RIGHT(I28,3)),VALUE(RIGHT(I28,4)))</f>
        <v>1459</v>
      </c>
    </row>
    <row r="29" spans="1:23" s="39" customFormat="1" ht="29.25" customHeight="1" outlineLevel="3">
      <c r="A29" s="15"/>
      <c r="B29" s="58" t="s">
        <v>95</v>
      </c>
      <c r="C29" s="59"/>
      <c r="D29" s="59"/>
      <c r="E29" s="16">
        <f>SUBTOTAL(9,E32:E117)</f>
        <v>79</v>
      </c>
      <c r="F29" s="30"/>
      <c r="G29" s="30"/>
      <c r="H29" s="30"/>
      <c r="I29" s="17"/>
      <c r="J29" s="30"/>
      <c r="K29" s="30"/>
      <c r="L29" s="30"/>
      <c r="M29" s="30"/>
      <c r="N29" s="30"/>
      <c r="O29" s="18"/>
      <c r="P29" s="19"/>
      <c r="Q29" s="19"/>
      <c r="R29" s="19"/>
      <c r="S29" s="30"/>
      <c r="T29" s="19"/>
      <c r="U29" s="30"/>
      <c r="V29" s="30"/>
      <c r="W29" s="38"/>
    </row>
    <row r="30" spans="1:23" s="41" customFormat="1" ht="12.75" outlineLevel="1">
      <c r="A30" s="5"/>
      <c r="B30" s="56" t="s">
        <v>626</v>
      </c>
      <c r="C30" s="57" t="s">
        <v>624</v>
      </c>
      <c r="D30" s="57"/>
      <c r="E30" s="11">
        <f>SUBTOTAL(9,E32:E103)</f>
        <v>70</v>
      </c>
      <c r="F30" s="12"/>
      <c r="G30" s="12"/>
      <c r="H30" s="12"/>
      <c r="I30" s="13"/>
      <c r="J30" s="12"/>
      <c r="K30" s="12"/>
      <c r="L30" s="12"/>
      <c r="M30" s="12"/>
      <c r="N30" s="12"/>
      <c r="O30" s="14"/>
      <c r="P30" s="14"/>
      <c r="Q30" s="14"/>
      <c r="R30" s="14"/>
      <c r="S30" s="12"/>
      <c r="T30" s="14"/>
      <c r="U30" s="12"/>
      <c r="V30" s="12"/>
      <c r="W30" s="40"/>
    </row>
    <row r="31" spans="1:23" s="41" customFormat="1" ht="12.75" outlineLevel="2">
      <c r="A31" s="6"/>
      <c r="B31" s="54" t="s">
        <v>249</v>
      </c>
      <c r="C31" s="55"/>
      <c r="D31" s="55"/>
      <c r="E31" s="20">
        <f>SUBTOTAL(9,E32:E87)</f>
        <v>56</v>
      </c>
      <c r="F31" s="21"/>
      <c r="G31" s="21"/>
      <c r="H31" s="21"/>
      <c r="I31" s="22"/>
      <c r="J31" s="21"/>
      <c r="K31" s="21"/>
      <c r="L31" s="21"/>
      <c r="M31" s="21"/>
      <c r="N31" s="21"/>
      <c r="O31" s="23"/>
      <c r="P31" s="23"/>
      <c r="Q31" s="23"/>
      <c r="R31" s="23"/>
      <c r="S31" s="21"/>
      <c r="T31" s="23"/>
      <c r="U31" s="21"/>
      <c r="V31" s="21"/>
      <c r="W31" s="40"/>
    </row>
    <row r="32" spans="1:23" s="52" customFormat="1" ht="305.25" customHeight="1">
      <c r="A32" s="42">
        <v>6</v>
      </c>
      <c r="B32" s="43" t="s">
        <v>95</v>
      </c>
      <c r="C32" s="43" t="s">
        <v>94</v>
      </c>
      <c r="D32" s="43" t="s">
        <v>181</v>
      </c>
      <c r="E32" s="44">
        <v>1</v>
      </c>
      <c r="F32" s="45">
        <v>210</v>
      </c>
      <c r="G32" s="46" t="s">
        <v>616</v>
      </c>
      <c r="H32" s="46" t="s">
        <v>468</v>
      </c>
      <c r="I32" s="47">
        <v>20110621001545</v>
      </c>
      <c r="J32" s="48" t="s">
        <v>887</v>
      </c>
      <c r="K32" s="48" t="s">
        <v>888</v>
      </c>
      <c r="L32" s="48" t="s">
        <v>214</v>
      </c>
      <c r="M32" s="48" t="s">
        <v>619</v>
      </c>
      <c r="N32" s="48" t="s">
        <v>157</v>
      </c>
      <c r="O32" s="49">
        <v>8277261967.83</v>
      </c>
      <c r="P32" s="49">
        <v>0</v>
      </c>
      <c r="Q32" s="49">
        <v>641490933</v>
      </c>
      <c r="R32" s="49">
        <v>269835904.11</v>
      </c>
      <c r="S32" s="50" t="s">
        <v>1493</v>
      </c>
      <c r="T32" s="49">
        <v>8648916996.72</v>
      </c>
      <c r="U32" s="48" t="s">
        <v>217</v>
      </c>
      <c r="V32" s="46" t="s">
        <v>1494</v>
      </c>
      <c r="W32" s="51">
        <f aca="true" t="shared" si="0" ref="W32:W87">IF(OR(LEFT(I32)="7",LEFT(I32,1)="8"),VALUE(RIGHT(I32,3)),VALUE(RIGHT(I32,4)))</f>
        <v>1545</v>
      </c>
    </row>
    <row r="33" spans="1:23" s="52" customFormat="1" ht="305.25" customHeight="1">
      <c r="A33" s="42">
        <v>6</v>
      </c>
      <c r="B33" s="43" t="s">
        <v>95</v>
      </c>
      <c r="C33" s="43" t="s">
        <v>94</v>
      </c>
      <c r="D33" s="43" t="s">
        <v>181</v>
      </c>
      <c r="E33" s="44">
        <v>1</v>
      </c>
      <c r="F33" s="45">
        <v>210</v>
      </c>
      <c r="G33" s="46" t="s">
        <v>616</v>
      </c>
      <c r="H33" s="46" t="s">
        <v>468</v>
      </c>
      <c r="I33" s="47">
        <v>20120621001550</v>
      </c>
      <c r="J33" s="48" t="s">
        <v>936</v>
      </c>
      <c r="K33" s="48" t="s">
        <v>937</v>
      </c>
      <c r="L33" s="48" t="s">
        <v>214</v>
      </c>
      <c r="M33" s="48" t="s">
        <v>619</v>
      </c>
      <c r="N33" s="48" t="s">
        <v>157</v>
      </c>
      <c r="O33" s="49">
        <v>6055890293.24</v>
      </c>
      <c r="P33" s="49">
        <v>0</v>
      </c>
      <c r="Q33" s="49">
        <v>473489465.64</v>
      </c>
      <c r="R33" s="49">
        <v>251165226.82</v>
      </c>
      <c r="S33" s="50" t="s">
        <v>1495</v>
      </c>
      <c r="T33" s="49">
        <v>6278214532.06</v>
      </c>
      <c r="U33" s="48" t="s">
        <v>217</v>
      </c>
      <c r="V33" s="46" t="s">
        <v>1496</v>
      </c>
      <c r="W33" s="51">
        <f t="shared" si="0"/>
        <v>1550</v>
      </c>
    </row>
    <row r="34" spans="1:23" s="52" customFormat="1" ht="305.25" customHeight="1">
      <c r="A34" s="42">
        <v>6</v>
      </c>
      <c r="B34" s="43" t="s">
        <v>95</v>
      </c>
      <c r="C34" s="43" t="s">
        <v>94</v>
      </c>
      <c r="D34" s="43" t="s">
        <v>181</v>
      </c>
      <c r="E34" s="44">
        <v>1</v>
      </c>
      <c r="F34" s="45">
        <v>211</v>
      </c>
      <c r="G34" s="46" t="s">
        <v>201</v>
      </c>
      <c r="H34" s="46" t="s">
        <v>468</v>
      </c>
      <c r="I34" s="47">
        <v>20010620001161</v>
      </c>
      <c r="J34" s="48" t="s">
        <v>1107</v>
      </c>
      <c r="K34" s="48" t="s">
        <v>1108</v>
      </c>
      <c r="L34" s="48" t="s">
        <v>214</v>
      </c>
      <c r="M34" s="48" t="s">
        <v>215</v>
      </c>
      <c r="N34" s="48" t="s">
        <v>157</v>
      </c>
      <c r="O34" s="49">
        <v>158543834122.51</v>
      </c>
      <c r="P34" s="49">
        <v>57910042320.23</v>
      </c>
      <c r="Q34" s="49">
        <v>7420153334.26</v>
      </c>
      <c r="R34" s="49">
        <v>214376246739.54</v>
      </c>
      <c r="S34" s="50" t="s">
        <v>1497</v>
      </c>
      <c r="T34" s="49">
        <v>9497783037.46</v>
      </c>
      <c r="U34" s="48" t="s">
        <v>217</v>
      </c>
      <c r="V34" s="46" t="s">
        <v>1498</v>
      </c>
      <c r="W34" s="51">
        <f t="shared" si="0"/>
        <v>1161</v>
      </c>
    </row>
    <row r="35" spans="1:23" s="52" customFormat="1" ht="305.25" customHeight="1">
      <c r="A35" s="42">
        <v>6</v>
      </c>
      <c r="B35" s="43" t="s">
        <v>95</v>
      </c>
      <c r="C35" s="43" t="s">
        <v>94</v>
      </c>
      <c r="D35" s="43" t="s">
        <v>181</v>
      </c>
      <c r="E35" s="44">
        <v>1</v>
      </c>
      <c r="F35" s="45">
        <v>212</v>
      </c>
      <c r="G35" s="46" t="s">
        <v>202</v>
      </c>
      <c r="H35" s="46" t="s">
        <v>468</v>
      </c>
      <c r="I35" s="47">
        <v>700003100051</v>
      </c>
      <c r="J35" s="48" t="s">
        <v>462</v>
      </c>
      <c r="K35" s="48" t="s">
        <v>173</v>
      </c>
      <c r="L35" s="48" t="s">
        <v>214</v>
      </c>
      <c r="M35" s="48" t="s">
        <v>619</v>
      </c>
      <c r="N35" s="48" t="s">
        <v>727</v>
      </c>
      <c r="O35" s="49">
        <v>2449486.49</v>
      </c>
      <c r="P35" s="49">
        <v>0</v>
      </c>
      <c r="Q35" s="49">
        <v>138086.72</v>
      </c>
      <c r="R35" s="49">
        <v>22171.13</v>
      </c>
      <c r="S35" s="50" t="s">
        <v>1499</v>
      </c>
      <c r="T35" s="49">
        <v>2565402.08</v>
      </c>
      <c r="U35" s="48" t="s">
        <v>217</v>
      </c>
      <c r="V35" s="46" t="s">
        <v>1344</v>
      </c>
      <c r="W35" s="51">
        <f t="shared" si="0"/>
        <v>51</v>
      </c>
    </row>
    <row r="36" spans="1:23" s="52" customFormat="1" ht="291.75" customHeight="1">
      <c r="A36" s="42">
        <v>6</v>
      </c>
      <c r="B36" s="43" t="s">
        <v>95</v>
      </c>
      <c r="C36" s="43" t="s">
        <v>94</v>
      </c>
      <c r="D36" s="43" t="s">
        <v>181</v>
      </c>
      <c r="E36" s="44">
        <v>1</v>
      </c>
      <c r="F36" s="45">
        <v>212</v>
      </c>
      <c r="G36" s="46" t="s">
        <v>202</v>
      </c>
      <c r="H36" s="46" t="s">
        <v>468</v>
      </c>
      <c r="I36" s="47">
        <v>20020641001235</v>
      </c>
      <c r="J36" s="48" t="s">
        <v>639</v>
      </c>
      <c r="K36" s="48" t="s">
        <v>998</v>
      </c>
      <c r="L36" s="48" t="s">
        <v>480</v>
      </c>
      <c r="M36" s="48" t="s">
        <v>366</v>
      </c>
      <c r="N36" s="48" t="s">
        <v>216</v>
      </c>
      <c r="O36" s="49">
        <v>3280777281.04</v>
      </c>
      <c r="P36" s="49">
        <v>33172945.73</v>
      </c>
      <c r="Q36" s="49">
        <v>196582167.37</v>
      </c>
      <c r="R36" s="49">
        <v>61069276.1</v>
      </c>
      <c r="S36" s="50" t="s">
        <v>1332</v>
      </c>
      <c r="T36" s="49">
        <v>3449463118.04</v>
      </c>
      <c r="U36" s="48" t="s">
        <v>217</v>
      </c>
      <c r="V36" s="46" t="s">
        <v>1500</v>
      </c>
      <c r="W36" s="51">
        <f t="shared" si="0"/>
        <v>1235</v>
      </c>
    </row>
    <row r="37" spans="1:23" s="52" customFormat="1" ht="291.75" customHeight="1">
      <c r="A37" s="42">
        <v>6</v>
      </c>
      <c r="B37" s="43" t="s">
        <v>95</v>
      </c>
      <c r="C37" s="43" t="s">
        <v>94</v>
      </c>
      <c r="D37" s="43" t="s">
        <v>181</v>
      </c>
      <c r="E37" s="44">
        <v>1</v>
      </c>
      <c r="F37" s="45">
        <v>213</v>
      </c>
      <c r="G37" s="46" t="s">
        <v>715</v>
      </c>
      <c r="H37" s="46" t="s">
        <v>468</v>
      </c>
      <c r="I37" s="47">
        <v>20000620001120</v>
      </c>
      <c r="J37" s="48" t="s">
        <v>958</v>
      </c>
      <c r="K37" s="48" t="s">
        <v>161</v>
      </c>
      <c r="L37" s="48" t="s">
        <v>214</v>
      </c>
      <c r="M37" s="48" t="s">
        <v>215</v>
      </c>
      <c r="N37" s="48" t="s">
        <v>216</v>
      </c>
      <c r="O37" s="49">
        <v>1060477035.14</v>
      </c>
      <c r="P37" s="49">
        <v>24063712.66</v>
      </c>
      <c r="Q37" s="49">
        <v>59022880.06</v>
      </c>
      <c r="R37" s="49">
        <v>1065238779.6</v>
      </c>
      <c r="S37" s="50" t="s">
        <v>1501</v>
      </c>
      <c r="T37" s="49">
        <v>78324848.26</v>
      </c>
      <c r="U37" s="48" t="s">
        <v>217</v>
      </c>
      <c r="V37" s="46" t="s">
        <v>1502</v>
      </c>
      <c r="W37" s="51">
        <f t="shared" si="0"/>
        <v>1120</v>
      </c>
    </row>
    <row r="38" spans="1:23" s="52" customFormat="1" ht="291.75" customHeight="1">
      <c r="A38" s="42">
        <v>6</v>
      </c>
      <c r="B38" s="43" t="s">
        <v>95</v>
      </c>
      <c r="C38" s="43" t="s">
        <v>94</v>
      </c>
      <c r="D38" s="43" t="s">
        <v>181</v>
      </c>
      <c r="E38" s="44">
        <v>1</v>
      </c>
      <c r="F38" s="45">
        <v>410</v>
      </c>
      <c r="G38" s="46" t="s">
        <v>637</v>
      </c>
      <c r="H38" s="46" t="s">
        <v>468</v>
      </c>
      <c r="I38" s="47">
        <v>700006810050</v>
      </c>
      <c r="J38" s="48" t="s">
        <v>638</v>
      </c>
      <c r="K38" s="48" t="s">
        <v>1029</v>
      </c>
      <c r="L38" s="48" t="s">
        <v>214</v>
      </c>
      <c r="M38" s="48" t="s">
        <v>619</v>
      </c>
      <c r="N38" s="48" t="s">
        <v>216</v>
      </c>
      <c r="O38" s="49">
        <v>9012174.61</v>
      </c>
      <c r="P38" s="49">
        <v>712000</v>
      </c>
      <c r="Q38" s="49">
        <v>260375.02</v>
      </c>
      <c r="R38" s="49">
        <v>9984549.63</v>
      </c>
      <c r="S38" s="50" t="s">
        <v>1503</v>
      </c>
      <c r="T38" s="49">
        <v>0</v>
      </c>
      <c r="U38" s="48" t="s">
        <v>217</v>
      </c>
      <c r="V38" s="46" t="s">
        <v>1504</v>
      </c>
      <c r="W38" s="51">
        <f t="shared" si="0"/>
        <v>50</v>
      </c>
    </row>
    <row r="39" spans="1:23" s="52" customFormat="1" ht="291.75" customHeight="1">
      <c r="A39" s="42">
        <v>6</v>
      </c>
      <c r="B39" s="43" t="s">
        <v>95</v>
      </c>
      <c r="C39" s="43" t="s">
        <v>94</v>
      </c>
      <c r="D39" s="43" t="s">
        <v>181</v>
      </c>
      <c r="E39" s="44">
        <v>1</v>
      </c>
      <c r="F39" s="45">
        <v>411</v>
      </c>
      <c r="G39" s="46" t="s">
        <v>640</v>
      </c>
      <c r="H39" s="46" t="s">
        <v>468</v>
      </c>
      <c r="I39" s="47" t="s">
        <v>641</v>
      </c>
      <c r="J39" s="48" t="s">
        <v>60</v>
      </c>
      <c r="K39" s="48" t="s">
        <v>716</v>
      </c>
      <c r="L39" s="48" t="s">
        <v>214</v>
      </c>
      <c r="M39" s="48" t="s">
        <v>619</v>
      </c>
      <c r="N39" s="48" t="s">
        <v>216</v>
      </c>
      <c r="O39" s="49">
        <v>584712435.19</v>
      </c>
      <c r="P39" s="49">
        <v>24190962.03</v>
      </c>
      <c r="Q39" s="49">
        <v>12597469.17</v>
      </c>
      <c r="R39" s="49">
        <v>619715211.61</v>
      </c>
      <c r="S39" s="50" t="s">
        <v>1505</v>
      </c>
      <c r="T39" s="49">
        <v>1785654.78</v>
      </c>
      <c r="U39" s="48" t="s">
        <v>217</v>
      </c>
      <c r="V39" s="46" t="s">
        <v>1506</v>
      </c>
      <c r="W39" s="51">
        <f t="shared" si="0"/>
        <v>49</v>
      </c>
    </row>
    <row r="40" spans="1:23" s="52" customFormat="1" ht="291.75" customHeight="1">
      <c r="A40" s="42">
        <v>6</v>
      </c>
      <c r="B40" s="43" t="s">
        <v>95</v>
      </c>
      <c r="C40" s="43" t="s">
        <v>94</v>
      </c>
      <c r="D40" s="43" t="s">
        <v>181</v>
      </c>
      <c r="E40" s="44">
        <v>1</v>
      </c>
      <c r="F40" s="45">
        <v>411</v>
      </c>
      <c r="G40" s="46" t="s">
        <v>640</v>
      </c>
      <c r="H40" s="46" t="s">
        <v>468</v>
      </c>
      <c r="I40" s="47">
        <v>700006812413</v>
      </c>
      <c r="J40" s="48" t="s">
        <v>642</v>
      </c>
      <c r="K40" s="48" t="s">
        <v>162</v>
      </c>
      <c r="L40" s="48" t="s">
        <v>643</v>
      </c>
      <c r="M40" s="48" t="s">
        <v>357</v>
      </c>
      <c r="N40" s="48" t="s">
        <v>727</v>
      </c>
      <c r="O40" s="49">
        <v>4669511881.97</v>
      </c>
      <c r="P40" s="49">
        <v>3303732761.79</v>
      </c>
      <c r="Q40" s="49">
        <v>544190617.49</v>
      </c>
      <c r="R40" s="49">
        <v>3276424026.56</v>
      </c>
      <c r="S40" s="50" t="s">
        <v>1507</v>
      </c>
      <c r="T40" s="49">
        <v>5241011234.69</v>
      </c>
      <c r="U40" s="48" t="s">
        <v>217</v>
      </c>
      <c r="V40" s="46" t="s">
        <v>1508</v>
      </c>
      <c r="W40" s="51">
        <f t="shared" si="0"/>
        <v>413</v>
      </c>
    </row>
    <row r="41" spans="1:23" s="52" customFormat="1" ht="291.75" customHeight="1">
      <c r="A41" s="42">
        <v>6</v>
      </c>
      <c r="B41" s="43" t="s">
        <v>95</v>
      </c>
      <c r="C41" s="43" t="s">
        <v>94</v>
      </c>
      <c r="D41" s="43" t="s">
        <v>181</v>
      </c>
      <c r="E41" s="44">
        <v>1</v>
      </c>
      <c r="F41" s="45">
        <v>411</v>
      </c>
      <c r="G41" s="46" t="s">
        <v>640</v>
      </c>
      <c r="H41" s="46" t="s">
        <v>468</v>
      </c>
      <c r="I41" s="47">
        <v>20000641101049</v>
      </c>
      <c r="J41" s="48" t="s">
        <v>1025</v>
      </c>
      <c r="K41" s="48" t="s">
        <v>1020</v>
      </c>
      <c r="L41" s="48" t="s">
        <v>214</v>
      </c>
      <c r="M41" s="48" t="s">
        <v>619</v>
      </c>
      <c r="N41" s="48" t="s">
        <v>157</v>
      </c>
      <c r="O41" s="49">
        <v>9860450635.4</v>
      </c>
      <c r="P41" s="49">
        <v>27636183920.93</v>
      </c>
      <c r="Q41" s="49">
        <v>389770691.56</v>
      </c>
      <c r="R41" s="49">
        <v>10284156022.69</v>
      </c>
      <c r="S41" s="50" t="s">
        <v>1509</v>
      </c>
      <c r="T41" s="49">
        <v>27602249225.2</v>
      </c>
      <c r="U41" s="48" t="s">
        <v>217</v>
      </c>
      <c r="V41" s="46" t="s">
        <v>1510</v>
      </c>
      <c r="W41" s="51">
        <f t="shared" si="0"/>
        <v>1049</v>
      </c>
    </row>
    <row r="42" spans="1:23" s="52" customFormat="1" ht="291.75" customHeight="1">
      <c r="A42" s="42">
        <v>6</v>
      </c>
      <c r="B42" s="43" t="s">
        <v>95</v>
      </c>
      <c r="C42" s="43" t="s">
        <v>94</v>
      </c>
      <c r="D42" s="43" t="s">
        <v>181</v>
      </c>
      <c r="E42" s="44">
        <v>1</v>
      </c>
      <c r="F42" s="45">
        <v>411</v>
      </c>
      <c r="G42" s="46" t="s">
        <v>640</v>
      </c>
      <c r="H42" s="46" t="s">
        <v>468</v>
      </c>
      <c r="I42" s="47">
        <v>20030641101331</v>
      </c>
      <c r="J42" s="48" t="s">
        <v>644</v>
      </c>
      <c r="K42" s="48" t="s">
        <v>163</v>
      </c>
      <c r="L42" s="48" t="s">
        <v>214</v>
      </c>
      <c r="M42" s="48" t="s">
        <v>619</v>
      </c>
      <c r="N42" s="48" t="s">
        <v>607</v>
      </c>
      <c r="O42" s="49">
        <v>3919138143.17</v>
      </c>
      <c r="P42" s="49">
        <v>0</v>
      </c>
      <c r="Q42" s="49">
        <v>82838450.79</v>
      </c>
      <c r="R42" s="49">
        <v>3970679927.9</v>
      </c>
      <c r="S42" s="50" t="s">
        <v>1511</v>
      </c>
      <c r="T42" s="49">
        <v>31296666.06</v>
      </c>
      <c r="U42" s="48" t="s">
        <v>217</v>
      </c>
      <c r="V42" s="46" t="s">
        <v>1512</v>
      </c>
      <c r="W42" s="51">
        <f t="shared" si="0"/>
        <v>1331</v>
      </c>
    </row>
    <row r="43" spans="1:23" s="52" customFormat="1" ht="291.75" customHeight="1">
      <c r="A43" s="42">
        <v>6</v>
      </c>
      <c r="B43" s="43" t="s">
        <v>95</v>
      </c>
      <c r="C43" s="43" t="s">
        <v>94</v>
      </c>
      <c r="D43" s="43" t="s">
        <v>181</v>
      </c>
      <c r="E43" s="44">
        <v>1</v>
      </c>
      <c r="F43" s="45">
        <v>411</v>
      </c>
      <c r="G43" s="46" t="s">
        <v>640</v>
      </c>
      <c r="H43" s="46" t="s">
        <v>468</v>
      </c>
      <c r="I43" s="47">
        <v>20060641101420</v>
      </c>
      <c r="J43" s="48" t="s">
        <v>790</v>
      </c>
      <c r="K43" s="48" t="s">
        <v>551</v>
      </c>
      <c r="L43" s="48" t="s">
        <v>214</v>
      </c>
      <c r="M43" s="48" t="s">
        <v>619</v>
      </c>
      <c r="N43" s="48" t="s">
        <v>157</v>
      </c>
      <c r="O43" s="49">
        <v>60460690445.41</v>
      </c>
      <c r="P43" s="49">
        <v>2666627360</v>
      </c>
      <c r="Q43" s="49">
        <v>2878710722.91</v>
      </c>
      <c r="R43" s="49">
        <v>35356197907.25</v>
      </c>
      <c r="S43" s="50" t="s">
        <v>1513</v>
      </c>
      <c r="T43" s="49">
        <v>30649830621.07</v>
      </c>
      <c r="U43" s="48" t="s">
        <v>217</v>
      </c>
      <c r="V43" s="46" t="s">
        <v>1514</v>
      </c>
      <c r="W43" s="51">
        <f t="shared" si="0"/>
        <v>1420</v>
      </c>
    </row>
    <row r="44" spans="1:23" s="52" customFormat="1" ht="291.75" customHeight="1">
      <c r="A44" s="42">
        <v>6</v>
      </c>
      <c r="B44" s="43" t="s">
        <v>95</v>
      </c>
      <c r="C44" s="43" t="s">
        <v>94</v>
      </c>
      <c r="D44" s="43" t="s">
        <v>181</v>
      </c>
      <c r="E44" s="44">
        <v>1</v>
      </c>
      <c r="F44" s="45">
        <v>411</v>
      </c>
      <c r="G44" s="46" t="s">
        <v>640</v>
      </c>
      <c r="H44" s="46" t="s">
        <v>468</v>
      </c>
      <c r="I44" s="47">
        <v>20140641101578</v>
      </c>
      <c r="J44" s="48" t="s">
        <v>1056</v>
      </c>
      <c r="K44" s="48" t="s">
        <v>1057</v>
      </c>
      <c r="L44" s="48" t="s">
        <v>214</v>
      </c>
      <c r="M44" s="48" t="s">
        <v>619</v>
      </c>
      <c r="N44" s="48" t="s">
        <v>216</v>
      </c>
      <c r="O44" s="49">
        <v>1895775178.02</v>
      </c>
      <c r="P44" s="49">
        <v>0</v>
      </c>
      <c r="Q44" s="49">
        <v>83263480.57</v>
      </c>
      <c r="R44" s="49">
        <v>1275450507.64</v>
      </c>
      <c r="S44" s="50" t="s">
        <v>1515</v>
      </c>
      <c r="T44" s="49">
        <v>703588150.95</v>
      </c>
      <c r="U44" s="48" t="s">
        <v>217</v>
      </c>
      <c r="V44" s="46" t="s">
        <v>1516</v>
      </c>
      <c r="W44" s="51">
        <f t="shared" si="0"/>
        <v>1578</v>
      </c>
    </row>
    <row r="45" spans="1:23" s="52" customFormat="1" ht="291.75" customHeight="1">
      <c r="A45" s="42">
        <v>6</v>
      </c>
      <c r="B45" s="43" t="s">
        <v>95</v>
      </c>
      <c r="C45" s="43" t="s">
        <v>94</v>
      </c>
      <c r="D45" s="43" t="s">
        <v>181</v>
      </c>
      <c r="E45" s="44">
        <v>1</v>
      </c>
      <c r="F45" s="45">
        <v>411</v>
      </c>
      <c r="G45" s="46" t="s">
        <v>640</v>
      </c>
      <c r="H45" s="46" t="s">
        <v>468</v>
      </c>
      <c r="I45" s="47">
        <v>20170641101595</v>
      </c>
      <c r="J45" s="48" t="s">
        <v>1345</v>
      </c>
      <c r="K45" s="48" t="s">
        <v>1228</v>
      </c>
      <c r="L45" s="48" t="s">
        <v>214</v>
      </c>
      <c r="M45" s="48" t="s">
        <v>348</v>
      </c>
      <c r="N45" s="48" t="s">
        <v>607</v>
      </c>
      <c r="O45" s="49">
        <v>1749493264.69</v>
      </c>
      <c r="P45" s="49">
        <v>2260662494.58</v>
      </c>
      <c r="Q45" s="49">
        <v>161069293.71</v>
      </c>
      <c r="R45" s="49">
        <v>2093545200.09</v>
      </c>
      <c r="S45" s="50" t="s">
        <v>1517</v>
      </c>
      <c r="T45" s="49">
        <v>2077679852.89</v>
      </c>
      <c r="U45" s="48" t="s">
        <v>217</v>
      </c>
      <c r="V45" s="46" t="s">
        <v>1518</v>
      </c>
      <c r="W45" s="51">
        <f t="shared" si="0"/>
        <v>1595</v>
      </c>
    </row>
    <row r="46" spans="1:23" s="52" customFormat="1" ht="391.5" customHeight="1">
      <c r="A46" s="42">
        <v>6</v>
      </c>
      <c r="B46" s="43" t="s">
        <v>95</v>
      </c>
      <c r="C46" s="43" t="s">
        <v>94</v>
      </c>
      <c r="D46" s="43" t="s">
        <v>181</v>
      </c>
      <c r="E46" s="44">
        <v>1</v>
      </c>
      <c r="F46" s="45">
        <v>411</v>
      </c>
      <c r="G46" s="46" t="s">
        <v>640</v>
      </c>
      <c r="H46" s="46" t="s">
        <v>468</v>
      </c>
      <c r="I46" s="47">
        <v>20180641101603</v>
      </c>
      <c r="J46" s="48" t="s">
        <v>1346</v>
      </c>
      <c r="K46" s="48" t="s">
        <v>1519</v>
      </c>
      <c r="L46" s="48" t="s">
        <v>214</v>
      </c>
      <c r="M46" s="48" t="s">
        <v>348</v>
      </c>
      <c r="N46" s="48" t="s">
        <v>607</v>
      </c>
      <c r="O46" s="49">
        <v>3298904185.52</v>
      </c>
      <c r="P46" s="49">
        <v>3459906446.1</v>
      </c>
      <c r="Q46" s="49">
        <v>207316800.68</v>
      </c>
      <c r="R46" s="49">
        <v>4225699417.92</v>
      </c>
      <c r="S46" s="50" t="s">
        <v>1520</v>
      </c>
      <c r="T46" s="49">
        <v>2740428014.38</v>
      </c>
      <c r="U46" s="48" t="s">
        <v>217</v>
      </c>
      <c r="V46" s="46" t="s">
        <v>1521</v>
      </c>
      <c r="W46" s="51">
        <f t="shared" si="0"/>
        <v>1603</v>
      </c>
    </row>
    <row r="47" spans="1:23" s="52" customFormat="1" ht="291.75" customHeight="1">
      <c r="A47" s="42">
        <v>6</v>
      </c>
      <c r="B47" s="43" t="s">
        <v>95</v>
      </c>
      <c r="C47" s="43" t="s">
        <v>94</v>
      </c>
      <c r="D47" s="43" t="s">
        <v>181</v>
      </c>
      <c r="E47" s="44">
        <v>1</v>
      </c>
      <c r="F47" s="45">
        <v>419</v>
      </c>
      <c r="G47" s="46" t="s">
        <v>1231</v>
      </c>
      <c r="H47" s="46" t="s">
        <v>468</v>
      </c>
      <c r="I47" s="47">
        <v>20170641901596</v>
      </c>
      <c r="J47" s="48" t="s">
        <v>1232</v>
      </c>
      <c r="K47" s="48" t="s">
        <v>1233</v>
      </c>
      <c r="L47" s="48" t="s">
        <v>214</v>
      </c>
      <c r="M47" s="48" t="s">
        <v>348</v>
      </c>
      <c r="N47" s="48" t="s">
        <v>216</v>
      </c>
      <c r="O47" s="49">
        <v>392287116.94</v>
      </c>
      <c r="P47" s="49">
        <v>0</v>
      </c>
      <c r="Q47" s="49">
        <v>22481617.23</v>
      </c>
      <c r="R47" s="49">
        <v>2875360.31</v>
      </c>
      <c r="S47" s="50" t="s">
        <v>1522</v>
      </c>
      <c r="T47" s="49">
        <v>411893373.86</v>
      </c>
      <c r="U47" s="48" t="s">
        <v>217</v>
      </c>
      <c r="V47" s="46" t="s">
        <v>1373</v>
      </c>
      <c r="W47" s="51">
        <f t="shared" si="0"/>
        <v>1596</v>
      </c>
    </row>
    <row r="48" spans="1:23" s="52" customFormat="1" ht="291.75" customHeight="1">
      <c r="A48" s="42">
        <v>6</v>
      </c>
      <c r="B48" s="43" t="s">
        <v>95</v>
      </c>
      <c r="C48" s="43" t="s">
        <v>94</v>
      </c>
      <c r="D48" s="43" t="s">
        <v>181</v>
      </c>
      <c r="E48" s="44">
        <v>1</v>
      </c>
      <c r="F48" s="45">
        <v>712</v>
      </c>
      <c r="G48" s="46" t="s">
        <v>1159</v>
      </c>
      <c r="H48" s="46" t="s">
        <v>468</v>
      </c>
      <c r="I48" s="47">
        <v>20070211301479</v>
      </c>
      <c r="J48" s="48" t="s">
        <v>732</v>
      </c>
      <c r="K48" s="48" t="s">
        <v>1160</v>
      </c>
      <c r="L48" s="48" t="s">
        <v>214</v>
      </c>
      <c r="M48" s="48" t="s">
        <v>348</v>
      </c>
      <c r="N48" s="48" t="s">
        <v>216</v>
      </c>
      <c r="O48" s="49">
        <v>3302693.42</v>
      </c>
      <c r="P48" s="49">
        <v>0</v>
      </c>
      <c r="Q48" s="49">
        <v>101685.85</v>
      </c>
      <c r="R48" s="49">
        <v>3404379.27</v>
      </c>
      <c r="S48" s="50" t="s">
        <v>1523</v>
      </c>
      <c r="T48" s="49">
        <v>0</v>
      </c>
      <c r="U48" s="48" t="s">
        <v>217</v>
      </c>
      <c r="V48" s="46" t="s">
        <v>1209</v>
      </c>
      <c r="W48" s="51">
        <f t="shared" si="0"/>
        <v>1479</v>
      </c>
    </row>
    <row r="49" spans="1:23" s="52" customFormat="1" ht="291.75" customHeight="1">
      <c r="A49" s="42">
        <v>6</v>
      </c>
      <c r="B49" s="43" t="s">
        <v>95</v>
      </c>
      <c r="C49" s="43" t="s">
        <v>94</v>
      </c>
      <c r="D49" s="43" t="s">
        <v>181</v>
      </c>
      <c r="E49" s="44">
        <v>1</v>
      </c>
      <c r="F49" s="45" t="s">
        <v>379</v>
      </c>
      <c r="G49" s="46" t="s">
        <v>238</v>
      </c>
      <c r="H49" s="46" t="s">
        <v>468</v>
      </c>
      <c r="I49" s="47" t="s">
        <v>239</v>
      </c>
      <c r="J49" s="48" t="s">
        <v>231</v>
      </c>
      <c r="K49" s="48" t="s">
        <v>443</v>
      </c>
      <c r="L49" s="48" t="s">
        <v>214</v>
      </c>
      <c r="M49" s="48" t="s">
        <v>215</v>
      </c>
      <c r="N49" s="48" t="s">
        <v>727</v>
      </c>
      <c r="O49" s="49">
        <v>1237935820.09</v>
      </c>
      <c r="P49" s="49">
        <v>0</v>
      </c>
      <c r="Q49" s="49">
        <v>69180446.82</v>
      </c>
      <c r="R49" s="49">
        <v>14224543.58</v>
      </c>
      <c r="S49" s="50" t="s">
        <v>1524</v>
      </c>
      <c r="T49" s="49">
        <v>1292891723.33</v>
      </c>
      <c r="U49" s="48" t="s">
        <v>217</v>
      </c>
      <c r="V49" s="46" t="s">
        <v>1525</v>
      </c>
      <c r="W49" s="51">
        <f t="shared" si="0"/>
        <v>1315</v>
      </c>
    </row>
    <row r="50" spans="1:23" s="52" customFormat="1" ht="291.75" customHeight="1">
      <c r="A50" s="42">
        <v>6</v>
      </c>
      <c r="B50" s="43" t="s">
        <v>95</v>
      </c>
      <c r="C50" s="43" t="s">
        <v>94</v>
      </c>
      <c r="D50" s="43" t="s">
        <v>181</v>
      </c>
      <c r="E50" s="44">
        <v>1</v>
      </c>
      <c r="F50" s="45" t="s">
        <v>379</v>
      </c>
      <c r="G50" s="46" t="s">
        <v>238</v>
      </c>
      <c r="H50" s="46" t="s">
        <v>468</v>
      </c>
      <c r="I50" s="47" t="s">
        <v>240</v>
      </c>
      <c r="J50" s="48" t="s">
        <v>103</v>
      </c>
      <c r="K50" s="48" t="s">
        <v>516</v>
      </c>
      <c r="L50" s="48" t="s">
        <v>214</v>
      </c>
      <c r="M50" s="48" t="s">
        <v>215</v>
      </c>
      <c r="N50" s="48" t="s">
        <v>216</v>
      </c>
      <c r="O50" s="49">
        <v>49029775.77</v>
      </c>
      <c r="P50" s="49">
        <v>0</v>
      </c>
      <c r="Q50" s="49">
        <v>2782375.95</v>
      </c>
      <c r="R50" s="49">
        <v>716925.04</v>
      </c>
      <c r="S50" s="50" t="s">
        <v>1526</v>
      </c>
      <c r="T50" s="49">
        <v>51095226.68</v>
      </c>
      <c r="U50" s="48" t="s">
        <v>217</v>
      </c>
      <c r="V50" s="46" t="s">
        <v>1527</v>
      </c>
      <c r="W50" s="51">
        <f t="shared" si="0"/>
        <v>1412</v>
      </c>
    </row>
    <row r="51" spans="1:23" s="52" customFormat="1" ht="291.75" customHeight="1">
      <c r="A51" s="42">
        <v>6</v>
      </c>
      <c r="B51" s="43" t="s">
        <v>95</v>
      </c>
      <c r="C51" s="43" t="s">
        <v>94</v>
      </c>
      <c r="D51" s="43" t="s">
        <v>181</v>
      </c>
      <c r="E51" s="44">
        <v>1</v>
      </c>
      <c r="F51" s="45" t="s">
        <v>379</v>
      </c>
      <c r="G51" s="46" t="s">
        <v>238</v>
      </c>
      <c r="H51" s="46" t="s">
        <v>468</v>
      </c>
      <c r="I51" s="47" t="s">
        <v>91</v>
      </c>
      <c r="J51" s="48" t="s">
        <v>90</v>
      </c>
      <c r="K51" s="48" t="s">
        <v>89</v>
      </c>
      <c r="L51" s="48" t="s">
        <v>214</v>
      </c>
      <c r="M51" s="48" t="s">
        <v>348</v>
      </c>
      <c r="N51" s="48" t="s">
        <v>727</v>
      </c>
      <c r="O51" s="49">
        <v>67182559.42</v>
      </c>
      <c r="P51" s="49">
        <v>0</v>
      </c>
      <c r="Q51" s="49">
        <v>3290028.91</v>
      </c>
      <c r="R51" s="49">
        <v>3718569.44</v>
      </c>
      <c r="S51" s="50" t="s">
        <v>1528</v>
      </c>
      <c r="T51" s="49">
        <v>66754018.89</v>
      </c>
      <c r="U51" s="48" t="s">
        <v>217</v>
      </c>
      <c r="V51" s="46" t="s">
        <v>1529</v>
      </c>
      <c r="W51" s="51">
        <f t="shared" si="0"/>
        <v>1456</v>
      </c>
    </row>
    <row r="52" spans="1:23" s="52" customFormat="1" ht="291.75" customHeight="1">
      <c r="A52" s="42">
        <v>6</v>
      </c>
      <c r="B52" s="43" t="s">
        <v>95</v>
      </c>
      <c r="C52" s="43" t="s">
        <v>94</v>
      </c>
      <c r="D52" s="43" t="s">
        <v>181</v>
      </c>
      <c r="E52" s="44">
        <v>1</v>
      </c>
      <c r="F52" s="45" t="s">
        <v>346</v>
      </c>
      <c r="G52" s="46" t="s">
        <v>29</v>
      </c>
      <c r="H52" s="46" t="s">
        <v>468</v>
      </c>
      <c r="I52" s="47" t="s">
        <v>28</v>
      </c>
      <c r="J52" s="48" t="s">
        <v>27</v>
      </c>
      <c r="K52" s="48" t="s">
        <v>427</v>
      </c>
      <c r="L52" s="48" t="s">
        <v>214</v>
      </c>
      <c r="M52" s="48" t="s">
        <v>602</v>
      </c>
      <c r="N52" s="48" t="s">
        <v>216</v>
      </c>
      <c r="O52" s="49">
        <v>20103152</v>
      </c>
      <c r="P52" s="49">
        <v>0</v>
      </c>
      <c r="Q52" s="49">
        <v>0</v>
      </c>
      <c r="R52" s="49">
        <v>0</v>
      </c>
      <c r="S52" s="50" t="s">
        <v>1259</v>
      </c>
      <c r="T52" s="49">
        <v>0</v>
      </c>
      <c r="U52" s="48" t="s">
        <v>620</v>
      </c>
      <c r="V52" s="46" t="s">
        <v>899</v>
      </c>
      <c r="W52" s="51">
        <f t="shared" si="0"/>
        <v>1457</v>
      </c>
    </row>
    <row r="53" spans="1:23" s="52" customFormat="1" ht="291.75" customHeight="1">
      <c r="A53" s="42">
        <v>6</v>
      </c>
      <c r="B53" s="43" t="s">
        <v>95</v>
      </c>
      <c r="C53" s="43" t="s">
        <v>94</v>
      </c>
      <c r="D53" s="43" t="s">
        <v>181</v>
      </c>
      <c r="E53" s="44">
        <v>1</v>
      </c>
      <c r="F53" s="45" t="s">
        <v>517</v>
      </c>
      <c r="G53" s="46" t="s">
        <v>518</v>
      </c>
      <c r="H53" s="46" t="s">
        <v>468</v>
      </c>
      <c r="I53" s="47" t="s">
        <v>519</v>
      </c>
      <c r="J53" s="48" t="s">
        <v>822</v>
      </c>
      <c r="K53" s="48" t="s">
        <v>428</v>
      </c>
      <c r="L53" s="48" t="s">
        <v>214</v>
      </c>
      <c r="M53" s="48" t="s">
        <v>602</v>
      </c>
      <c r="N53" s="48" t="s">
        <v>216</v>
      </c>
      <c r="O53" s="49">
        <v>8014464.52</v>
      </c>
      <c r="P53" s="49">
        <v>0</v>
      </c>
      <c r="Q53" s="49">
        <v>166620.98</v>
      </c>
      <c r="R53" s="49">
        <v>8181085.5</v>
      </c>
      <c r="S53" s="50" t="s">
        <v>1530</v>
      </c>
      <c r="T53" s="49">
        <v>0</v>
      </c>
      <c r="U53" s="48" t="s">
        <v>217</v>
      </c>
      <c r="V53" s="46" t="s">
        <v>1531</v>
      </c>
      <c r="W53" s="51">
        <f t="shared" si="0"/>
        <v>1385</v>
      </c>
    </row>
    <row r="54" spans="1:23" s="52" customFormat="1" ht="325.5" customHeight="1">
      <c r="A54" s="42">
        <v>6</v>
      </c>
      <c r="B54" s="43" t="s">
        <v>95</v>
      </c>
      <c r="C54" s="43" t="s">
        <v>94</v>
      </c>
      <c r="D54" s="43" t="s">
        <v>181</v>
      </c>
      <c r="E54" s="44">
        <v>1</v>
      </c>
      <c r="F54" s="45" t="s">
        <v>520</v>
      </c>
      <c r="G54" s="46" t="s">
        <v>521</v>
      </c>
      <c r="H54" s="46" t="s">
        <v>468</v>
      </c>
      <c r="I54" s="47">
        <v>20020671001239</v>
      </c>
      <c r="J54" s="48" t="s">
        <v>522</v>
      </c>
      <c r="K54" s="48" t="s">
        <v>523</v>
      </c>
      <c r="L54" s="48" t="s">
        <v>214</v>
      </c>
      <c r="M54" s="48" t="s">
        <v>215</v>
      </c>
      <c r="N54" s="48" t="s">
        <v>607</v>
      </c>
      <c r="O54" s="49">
        <v>2270651484.7</v>
      </c>
      <c r="P54" s="49">
        <v>0</v>
      </c>
      <c r="Q54" s="49">
        <v>104920742.19</v>
      </c>
      <c r="R54" s="49">
        <v>2105500486</v>
      </c>
      <c r="S54" s="50" t="s">
        <v>1532</v>
      </c>
      <c r="T54" s="49">
        <v>270071740.89</v>
      </c>
      <c r="U54" s="48" t="s">
        <v>217</v>
      </c>
      <c r="V54" s="46" t="s">
        <v>1533</v>
      </c>
      <c r="W54" s="51">
        <f t="shared" si="0"/>
        <v>1239</v>
      </c>
    </row>
    <row r="55" spans="1:23" s="52" customFormat="1" ht="327.75" customHeight="1">
      <c r="A55" s="42">
        <v>6</v>
      </c>
      <c r="B55" s="43" t="s">
        <v>95</v>
      </c>
      <c r="C55" s="43" t="s">
        <v>94</v>
      </c>
      <c r="D55" s="43" t="s">
        <v>181</v>
      </c>
      <c r="E55" s="44">
        <v>1</v>
      </c>
      <c r="F55" s="45" t="s">
        <v>520</v>
      </c>
      <c r="G55" s="46" t="s">
        <v>521</v>
      </c>
      <c r="H55" s="46" t="s">
        <v>468</v>
      </c>
      <c r="I55" s="47">
        <v>20040630001369</v>
      </c>
      <c r="J55" s="48" t="s">
        <v>466</v>
      </c>
      <c r="K55" s="48" t="s">
        <v>524</v>
      </c>
      <c r="L55" s="48" t="s">
        <v>214</v>
      </c>
      <c r="M55" s="48" t="s">
        <v>215</v>
      </c>
      <c r="N55" s="48" t="s">
        <v>607</v>
      </c>
      <c r="O55" s="49">
        <v>64347733483.78</v>
      </c>
      <c r="P55" s="49">
        <v>16067400851.14</v>
      </c>
      <c r="Q55" s="49">
        <v>3906322495.42</v>
      </c>
      <c r="R55" s="49">
        <v>8916401390.07</v>
      </c>
      <c r="S55" s="50" t="s">
        <v>1534</v>
      </c>
      <c r="T55" s="49">
        <v>75405055440.27</v>
      </c>
      <c r="U55" s="48" t="s">
        <v>217</v>
      </c>
      <c r="V55" s="46" t="s">
        <v>1535</v>
      </c>
      <c r="W55" s="51">
        <f t="shared" si="0"/>
        <v>1369</v>
      </c>
    </row>
    <row r="56" spans="1:23" s="52" customFormat="1" ht="291.75" customHeight="1">
      <c r="A56" s="42">
        <v>6</v>
      </c>
      <c r="B56" s="43" t="s">
        <v>95</v>
      </c>
      <c r="C56" s="43" t="s">
        <v>94</v>
      </c>
      <c r="D56" s="43" t="s">
        <v>181</v>
      </c>
      <c r="E56" s="44">
        <v>1</v>
      </c>
      <c r="F56" s="45" t="s">
        <v>525</v>
      </c>
      <c r="G56" s="46" t="s">
        <v>526</v>
      </c>
      <c r="H56" s="46" t="s">
        <v>526</v>
      </c>
      <c r="I56" s="47" t="s">
        <v>527</v>
      </c>
      <c r="J56" s="48" t="s">
        <v>528</v>
      </c>
      <c r="K56" s="48" t="s">
        <v>529</v>
      </c>
      <c r="L56" s="48" t="s">
        <v>214</v>
      </c>
      <c r="M56" s="48" t="s">
        <v>530</v>
      </c>
      <c r="N56" s="48" t="s">
        <v>612</v>
      </c>
      <c r="O56" s="49">
        <v>26123419.07</v>
      </c>
      <c r="P56" s="49">
        <v>6395500.2</v>
      </c>
      <c r="Q56" s="49">
        <v>1064420.97</v>
      </c>
      <c r="R56" s="49">
        <v>11288235.52</v>
      </c>
      <c r="S56" s="50" t="s">
        <v>1261</v>
      </c>
      <c r="T56" s="49">
        <v>21207162.85</v>
      </c>
      <c r="U56" s="48" t="s">
        <v>620</v>
      </c>
      <c r="V56" s="46" t="s">
        <v>1389</v>
      </c>
      <c r="W56" s="51">
        <f t="shared" si="0"/>
        <v>165</v>
      </c>
    </row>
    <row r="57" spans="1:23" s="52" customFormat="1" ht="150.75" customHeight="1">
      <c r="A57" s="42">
        <v>6</v>
      </c>
      <c r="B57" s="43" t="s">
        <v>95</v>
      </c>
      <c r="C57" s="43" t="s">
        <v>94</v>
      </c>
      <c r="D57" s="43" t="s">
        <v>181</v>
      </c>
      <c r="E57" s="44">
        <v>1</v>
      </c>
      <c r="F57" s="45" t="s">
        <v>525</v>
      </c>
      <c r="G57" s="46" t="s">
        <v>526</v>
      </c>
      <c r="H57" s="46" t="s">
        <v>526</v>
      </c>
      <c r="I57" s="47" t="s">
        <v>531</v>
      </c>
      <c r="J57" s="48" t="s">
        <v>532</v>
      </c>
      <c r="K57" s="48" t="s">
        <v>172</v>
      </c>
      <c r="L57" s="48" t="s">
        <v>214</v>
      </c>
      <c r="M57" s="48" t="s">
        <v>530</v>
      </c>
      <c r="N57" s="48" t="s">
        <v>612</v>
      </c>
      <c r="O57" s="49">
        <v>16739308.77</v>
      </c>
      <c r="P57" s="49">
        <v>8451601.8</v>
      </c>
      <c r="Q57" s="49">
        <v>4070.56</v>
      </c>
      <c r="R57" s="49">
        <v>3319502.56</v>
      </c>
      <c r="S57" s="50" t="s">
        <v>1536</v>
      </c>
      <c r="T57" s="49">
        <v>26222088.66</v>
      </c>
      <c r="U57" s="48" t="s">
        <v>620</v>
      </c>
      <c r="V57" s="46" t="s">
        <v>1537</v>
      </c>
      <c r="W57" s="51">
        <f t="shared" si="0"/>
        <v>174</v>
      </c>
    </row>
    <row r="58" spans="1:23" s="52" customFormat="1" ht="237" customHeight="1">
      <c r="A58" s="42">
        <v>6</v>
      </c>
      <c r="B58" s="43" t="s">
        <v>95</v>
      </c>
      <c r="C58" s="43" t="s">
        <v>94</v>
      </c>
      <c r="D58" s="43" t="s">
        <v>181</v>
      </c>
      <c r="E58" s="44">
        <v>1</v>
      </c>
      <c r="F58" s="45" t="s">
        <v>525</v>
      </c>
      <c r="G58" s="46" t="s">
        <v>526</v>
      </c>
      <c r="H58" s="46" t="s">
        <v>526</v>
      </c>
      <c r="I58" s="47" t="s">
        <v>25</v>
      </c>
      <c r="J58" s="48" t="s">
        <v>311</v>
      </c>
      <c r="K58" s="48" t="s">
        <v>434</v>
      </c>
      <c r="L58" s="48" t="s">
        <v>214</v>
      </c>
      <c r="M58" s="48" t="s">
        <v>530</v>
      </c>
      <c r="N58" s="48" t="s">
        <v>312</v>
      </c>
      <c r="O58" s="49">
        <v>13523829331.47</v>
      </c>
      <c r="P58" s="49">
        <v>1055965330.66</v>
      </c>
      <c r="Q58" s="49">
        <v>715979929.31</v>
      </c>
      <c r="R58" s="49">
        <v>866987812.71</v>
      </c>
      <c r="S58" s="50" t="s">
        <v>1390</v>
      </c>
      <c r="T58" s="49">
        <v>15214849363.72</v>
      </c>
      <c r="U58" s="48" t="s">
        <v>620</v>
      </c>
      <c r="V58" s="46" t="s">
        <v>1391</v>
      </c>
      <c r="W58" s="51">
        <f t="shared" si="0"/>
        <v>907</v>
      </c>
    </row>
    <row r="59" spans="1:23" s="52" customFormat="1" ht="291.75" customHeight="1">
      <c r="A59" s="42">
        <v>6</v>
      </c>
      <c r="B59" s="43" t="s">
        <v>95</v>
      </c>
      <c r="C59" s="43" t="s">
        <v>94</v>
      </c>
      <c r="D59" s="43" t="s">
        <v>181</v>
      </c>
      <c r="E59" s="44">
        <v>1</v>
      </c>
      <c r="F59" s="45" t="s">
        <v>525</v>
      </c>
      <c r="G59" s="46" t="s">
        <v>526</v>
      </c>
      <c r="H59" s="46" t="s">
        <v>526</v>
      </c>
      <c r="I59" s="47" t="s">
        <v>44</v>
      </c>
      <c r="J59" s="48" t="s">
        <v>45</v>
      </c>
      <c r="K59" s="48" t="s">
        <v>169</v>
      </c>
      <c r="L59" s="48" t="s">
        <v>214</v>
      </c>
      <c r="M59" s="48" t="s">
        <v>530</v>
      </c>
      <c r="N59" s="48" t="s">
        <v>216</v>
      </c>
      <c r="O59" s="49">
        <v>255671830.07</v>
      </c>
      <c r="P59" s="49">
        <v>-26674861.32</v>
      </c>
      <c r="Q59" s="49">
        <v>9250147.75</v>
      </c>
      <c r="R59" s="49">
        <v>531361.18</v>
      </c>
      <c r="S59" s="50" t="s">
        <v>1392</v>
      </c>
      <c r="T59" s="49">
        <v>237715755.32</v>
      </c>
      <c r="U59" s="48" t="s">
        <v>620</v>
      </c>
      <c r="V59" s="46" t="s">
        <v>1538</v>
      </c>
      <c r="W59" s="51">
        <f t="shared" si="0"/>
        <v>1312</v>
      </c>
    </row>
    <row r="60" spans="1:23" s="52" customFormat="1" ht="171.75" customHeight="1">
      <c r="A60" s="42">
        <v>6</v>
      </c>
      <c r="B60" s="43" t="s">
        <v>95</v>
      </c>
      <c r="C60" s="43" t="s">
        <v>94</v>
      </c>
      <c r="D60" s="43" t="s">
        <v>181</v>
      </c>
      <c r="E60" s="44">
        <v>1</v>
      </c>
      <c r="F60" s="45" t="s">
        <v>525</v>
      </c>
      <c r="G60" s="46" t="s">
        <v>526</v>
      </c>
      <c r="H60" s="46" t="s">
        <v>526</v>
      </c>
      <c r="I60" s="47" t="s">
        <v>46</v>
      </c>
      <c r="J60" s="48" t="s">
        <v>47</v>
      </c>
      <c r="K60" s="48" t="s">
        <v>170</v>
      </c>
      <c r="L60" s="48" t="s">
        <v>214</v>
      </c>
      <c r="M60" s="48" t="s">
        <v>530</v>
      </c>
      <c r="N60" s="48" t="s">
        <v>216</v>
      </c>
      <c r="O60" s="49">
        <v>1642620415.85</v>
      </c>
      <c r="P60" s="49">
        <v>-15655.13</v>
      </c>
      <c r="Q60" s="49">
        <v>44186666.99</v>
      </c>
      <c r="R60" s="49">
        <v>476315549.77</v>
      </c>
      <c r="S60" s="50" t="s">
        <v>1539</v>
      </c>
      <c r="T60" s="49">
        <v>1348684584.12</v>
      </c>
      <c r="U60" s="48" t="s">
        <v>620</v>
      </c>
      <c r="V60" s="46" t="s">
        <v>1393</v>
      </c>
      <c r="W60" s="51">
        <f t="shared" si="0"/>
        <v>1410</v>
      </c>
    </row>
    <row r="61" spans="1:23" s="52" customFormat="1" ht="141.75" customHeight="1">
      <c r="A61" s="42">
        <v>6</v>
      </c>
      <c r="B61" s="43" t="s">
        <v>95</v>
      </c>
      <c r="C61" s="43" t="s">
        <v>94</v>
      </c>
      <c r="D61" s="43" t="s">
        <v>181</v>
      </c>
      <c r="E61" s="44">
        <v>1</v>
      </c>
      <c r="F61" s="45" t="s">
        <v>525</v>
      </c>
      <c r="G61" s="46" t="s">
        <v>526</v>
      </c>
      <c r="H61" s="46" t="s">
        <v>526</v>
      </c>
      <c r="I61" s="47" t="s">
        <v>182</v>
      </c>
      <c r="J61" s="48" t="s">
        <v>659</v>
      </c>
      <c r="K61" s="48" t="s">
        <v>171</v>
      </c>
      <c r="L61" s="48" t="s">
        <v>214</v>
      </c>
      <c r="M61" s="48" t="s">
        <v>530</v>
      </c>
      <c r="N61" s="48" t="s">
        <v>312</v>
      </c>
      <c r="O61" s="49">
        <v>214798161.24</v>
      </c>
      <c r="P61" s="49">
        <v>5602216.75</v>
      </c>
      <c r="Q61" s="49">
        <v>11974966.18</v>
      </c>
      <c r="R61" s="49">
        <v>1046710.79</v>
      </c>
      <c r="S61" s="50" t="s">
        <v>1540</v>
      </c>
      <c r="T61" s="49">
        <v>233576099.82</v>
      </c>
      <c r="U61" s="48" t="s">
        <v>620</v>
      </c>
      <c r="V61" s="46" t="s">
        <v>1109</v>
      </c>
      <c r="W61" s="51">
        <f t="shared" si="0"/>
        <v>1464</v>
      </c>
    </row>
    <row r="62" spans="1:23" s="52" customFormat="1" ht="168" customHeight="1">
      <c r="A62" s="42">
        <v>6</v>
      </c>
      <c r="B62" s="43" t="s">
        <v>95</v>
      </c>
      <c r="C62" s="43" t="s">
        <v>94</v>
      </c>
      <c r="D62" s="43" t="s">
        <v>181</v>
      </c>
      <c r="E62" s="44">
        <v>1</v>
      </c>
      <c r="F62" s="45" t="s">
        <v>525</v>
      </c>
      <c r="G62" s="46" t="s">
        <v>526</v>
      </c>
      <c r="H62" s="46" t="s">
        <v>526</v>
      </c>
      <c r="I62" s="47" t="s">
        <v>188</v>
      </c>
      <c r="J62" s="48" t="s">
        <v>189</v>
      </c>
      <c r="K62" s="48" t="s">
        <v>190</v>
      </c>
      <c r="L62" s="48" t="s">
        <v>214</v>
      </c>
      <c r="M62" s="48" t="s">
        <v>530</v>
      </c>
      <c r="N62" s="48" t="s">
        <v>727</v>
      </c>
      <c r="O62" s="49">
        <v>3160650198.79</v>
      </c>
      <c r="P62" s="49">
        <v>130417418</v>
      </c>
      <c r="Q62" s="49">
        <v>196870134.26</v>
      </c>
      <c r="R62" s="49">
        <v>212180512.12</v>
      </c>
      <c r="S62" s="50" t="s">
        <v>1260</v>
      </c>
      <c r="T62" s="49">
        <v>3422604114.34</v>
      </c>
      <c r="U62" s="48" t="s">
        <v>620</v>
      </c>
      <c r="V62" s="46" t="s">
        <v>1541</v>
      </c>
      <c r="W62" s="51">
        <f t="shared" si="0"/>
        <v>1511</v>
      </c>
    </row>
    <row r="63" spans="1:23" s="52" customFormat="1" ht="320.25" customHeight="1">
      <c r="A63" s="42">
        <v>6</v>
      </c>
      <c r="B63" s="43" t="s">
        <v>95</v>
      </c>
      <c r="C63" s="43" t="s">
        <v>94</v>
      </c>
      <c r="D63" s="43" t="s">
        <v>181</v>
      </c>
      <c r="E63" s="44">
        <v>1</v>
      </c>
      <c r="F63" s="45" t="s">
        <v>525</v>
      </c>
      <c r="G63" s="46" t="s">
        <v>526</v>
      </c>
      <c r="H63" s="46" t="s">
        <v>526</v>
      </c>
      <c r="I63" s="47" t="s">
        <v>1236</v>
      </c>
      <c r="J63" s="48" t="s">
        <v>1237</v>
      </c>
      <c r="K63" s="48" t="s">
        <v>1238</v>
      </c>
      <c r="L63" s="48" t="s">
        <v>214</v>
      </c>
      <c r="M63" s="48" t="s">
        <v>530</v>
      </c>
      <c r="N63" s="48" t="s">
        <v>216</v>
      </c>
      <c r="O63" s="49">
        <v>25210161.36</v>
      </c>
      <c r="P63" s="49">
        <v>0</v>
      </c>
      <c r="Q63" s="49">
        <v>1332170.37</v>
      </c>
      <c r="R63" s="49">
        <v>25804835.32</v>
      </c>
      <c r="S63" s="50" t="s">
        <v>1542</v>
      </c>
      <c r="T63" s="49">
        <v>737496.41</v>
      </c>
      <c r="U63" s="48" t="s">
        <v>620</v>
      </c>
      <c r="V63" s="46" t="s">
        <v>1394</v>
      </c>
      <c r="W63" s="51">
        <f t="shared" si="0"/>
        <v>1601</v>
      </c>
    </row>
    <row r="64" spans="1:23" s="52" customFormat="1" ht="169.5" customHeight="1">
      <c r="A64" s="42">
        <v>6</v>
      </c>
      <c r="B64" s="43" t="s">
        <v>95</v>
      </c>
      <c r="C64" s="43" t="s">
        <v>94</v>
      </c>
      <c r="D64" s="43" t="s">
        <v>181</v>
      </c>
      <c r="E64" s="44">
        <v>1</v>
      </c>
      <c r="F64" s="45" t="s">
        <v>615</v>
      </c>
      <c r="G64" s="46" t="s">
        <v>48</v>
      </c>
      <c r="H64" s="46" t="s">
        <v>48</v>
      </c>
      <c r="I64" s="47" t="s">
        <v>460</v>
      </c>
      <c r="J64" s="48" t="s">
        <v>461</v>
      </c>
      <c r="K64" s="48" t="s">
        <v>809</v>
      </c>
      <c r="L64" s="48" t="s">
        <v>214</v>
      </c>
      <c r="M64" s="48" t="s">
        <v>619</v>
      </c>
      <c r="N64" s="48" t="s">
        <v>216</v>
      </c>
      <c r="O64" s="49">
        <v>19566.18</v>
      </c>
      <c r="P64" s="49">
        <v>0</v>
      </c>
      <c r="Q64" s="49">
        <v>1112.98</v>
      </c>
      <c r="R64" s="49">
        <v>290.16</v>
      </c>
      <c r="S64" s="50" t="s">
        <v>1263</v>
      </c>
      <c r="T64" s="49">
        <v>20389</v>
      </c>
      <c r="U64" s="48" t="s">
        <v>217</v>
      </c>
      <c r="V64" s="46" t="s">
        <v>900</v>
      </c>
      <c r="W64" s="51">
        <f t="shared" si="0"/>
        <v>196</v>
      </c>
    </row>
    <row r="65" spans="1:23" s="52" customFormat="1" ht="237" customHeight="1">
      <c r="A65" s="42">
        <v>6</v>
      </c>
      <c r="B65" s="43" t="s">
        <v>95</v>
      </c>
      <c r="C65" s="43" t="s">
        <v>94</v>
      </c>
      <c r="D65" s="43" t="s">
        <v>181</v>
      </c>
      <c r="E65" s="44">
        <v>1</v>
      </c>
      <c r="F65" s="45" t="s">
        <v>615</v>
      </c>
      <c r="G65" s="46" t="s">
        <v>48</v>
      </c>
      <c r="H65" s="46" t="s">
        <v>48</v>
      </c>
      <c r="I65" s="47" t="s">
        <v>717</v>
      </c>
      <c r="J65" s="48" t="s">
        <v>236</v>
      </c>
      <c r="K65" s="48" t="s">
        <v>756</v>
      </c>
      <c r="L65" s="48" t="s">
        <v>214</v>
      </c>
      <c r="M65" s="48" t="s">
        <v>619</v>
      </c>
      <c r="N65" s="48" t="s">
        <v>607</v>
      </c>
      <c r="O65" s="49">
        <v>11800737403.92</v>
      </c>
      <c r="P65" s="49">
        <v>72374055615.52</v>
      </c>
      <c r="Q65" s="49">
        <v>1076877796.73</v>
      </c>
      <c r="R65" s="49">
        <v>39001444385.25</v>
      </c>
      <c r="S65" s="50" t="s">
        <v>1543</v>
      </c>
      <c r="T65" s="49">
        <v>46250226430.92</v>
      </c>
      <c r="U65" s="48" t="s">
        <v>217</v>
      </c>
      <c r="V65" s="46" t="s">
        <v>1544</v>
      </c>
      <c r="W65" s="51">
        <f t="shared" si="0"/>
        <v>362</v>
      </c>
    </row>
    <row r="66" spans="1:23" s="52" customFormat="1" ht="164.25" customHeight="1">
      <c r="A66" s="42">
        <v>6</v>
      </c>
      <c r="B66" s="43" t="s">
        <v>95</v>
      </c>
      <c r="C66" s="43" t="s">
        <v>94</v>
      </c>
      <c r="D66" s="43" t="s">
        <v>181</v>
      </c>
      <c r="E66" s="44">
        <v>1</v>
      </c>
      <c r="F66" s="45" t="s">
        <v>615</v>
      </c>
      <c r="G66" s="46" t="s">
        <v>48</v>
      </c>
      <c r="H66" s="46" t="s">
        <v>48</v>
      </c>
      <c r="I66" s="47" t="s">
        <v>810</v>
      </c>
      <c r="J66" s="48" t="s">
        <v>811</v>
      </c>
      <c r="K66" s="48" t="s">
        <v>338</v>
      </c>
      <c r="L66" s="48" t="s">
        <v>214</v>
      </c>
      <c r="M66" s="48" t="s">
        <v>619</v>
      </c>
      <c r="N66" s="48" t="s">
        <v>312</v>
      </c>
      <c r="O66" s="49">
        <v>22043788272.37</v>
      </c>
      <c r="P66" s="49">
        <v>516020855.06</v>
      </c>
      <c r="Q66" s="49">
        <v>2495918374.22</v>
      </c>
      <c r="R66" s="49">
        <v>1436016364.63</v>
      </c>
      <c r="S66" s="50" t="s">
        <v>1264</v>
      </c>
      <c r="T66" s="49">
        <v>23619711137.02</v>
      </c>
      <c r="U66" s="48" t="s">
        <v>217</v>
      </c>
      <c r="V66" s="46" t="s">
        <v>1045</v>
      </c>
      <c r="W66" s="51">
        <f t="shared" si="0"/>
        <v>1356</v>
      </c>
    </row>
    <row r="67" spans="1:23" s="52" customFormat="1" ht="214.5" customHeight="1">
      <c r="A67" s="42">
        <v>6</v>
      </c>
      <c r="B67" s="43" t="s">
        <v>95</v>
      </c>
      <c r="C67" s="43" t="s">
        <v>94</v>
      </c>
      <c r="D67" s="43" t="s">
        <v>181</v>
      </c>
      <c r="E67" s="44">
        <v>1</v>
      </c>
      <c r="F67" s="45" t="s">
        <v>615</v>
      </c>
      <c r="G67" s="46" t="s">
        <v>48</v>
      </c>
      <c r="H67" s="46" t="s">
        <v>48</v>
      </c>
      <c r="I67" s="47" t="s">
        <v>959</v>
      </c>
      <c r="J67" s="48" t="s">
        <v>960</v>
      </c>
      <c r="K67" s="48" t="s">
        <v>961</v>
      </c>
      <c r="L67" s="48" t="s">
        <v>214</v>
      </c>
      <c r="M67" s="48" t="s">
        <v>619</v>
      </c>
      <c r="N67" s="48" t="s">
        <v>312</v>
      </c>
      <c r="O67" s="49">
        <v>697052659.5</v>
      </c>
      <c r="P67" s="49">
        <v>112638720.72</v>
      </c>
      <c r="Q67" s="49">
        <v>84133799.07</v>
      </c>
      <c r="R67" s="49">
        <v>22091454.43</v>
      </c>
      <c r="S67" s="50" t="s">
        <v>1265</v>
      </c>
      <c r="T67" s="49">
        <v>871733724.86</v>
      </c>
      <c r="U67" s="48" t="s">
        <v>217</v>
      </c>
      <c r="V67" s="46" t="s">
        <v>1114</v>
      </c>
      <c r="W67" s="51">
        <f t="shared" si="0"/>
        <v>1556</v>
      </c>
    </row>
    <row r="68" spans="1:23" s="52" customFormat="1" ht="205.5" customHeight="1">
      <c r="A68" s="42">
        <v>6</v>
      </c>
      <c r="B68" s="43" t="s">
        <v>95</v>
      </c>
      <c r="C68" s="43" t="s">
        <v>94</v>
      </c>
      <c r="D68" s="43" t="s">
        <v>181</v>
      </c>
      <c r="E68" s="44">
        <v>1</v>
      </c>
      <c r="F68" s="45" t="s">
        <v>615</v>
      </c>
      <c r="G68" s="46" t="s">
        <v>48</v>
      </c>
      <c r="H68" s="46" t="s">
        <v>48</v>
      </c>
      <c r="I68" s="47" t="s">
        <v>1030</v>
      </c>
      <c r="J68" s="48" t="s">
        <v>1031</v>
      </c>
      <c r="K68" s="48" t="s">
        <v>1032</v>
      </c>
      <c r="L68" s="48" t="s">
        <v>214</v>
      </c>
      <c r="M68" s="48" t="s">
        <v>619</v>
      </c>
      <c r="N68" s="48" t="s">
        <v>216</v>
      </c>
      <c r="O68" s="49">
        <v>145273729.29</v>
      </c>
      <c r="P68" s="49">
        <v>0</v>
      </c>
      <c r="Q68" s="49">
        <v>5551647.66</v>
      </c>
      <c r="R68" s="49">
        <v>106987493.37</v>
      </c>
      <c r="S68" s="50" t="s">
        <v>1262</v>
      </c>
      <c r="T68" s="49">
        <v>43837883.58</v>
      </c>
      <c r="U68" s="48" t="s">
        <v>217</v>
      </c>
      <c r="V68" s="46" t="s">
        <v>1098</v>
      </c>
      <c r="W68" s="51">
        <f t="shared" si="0"/>
        <v>1571</v>
      </c>
    </row>
    <row r="69" spans="1:23" s="52" customFormat="1" ht="194.25" customHeight="1">
      <c r="A69" s="42">
        <v>6</v>
      </c>
      <c r="B69" s="43" t="s">
        <v>95</v>
      </c>
      <c r="C69" s="43" t="s">
        <v>94</v>
      </c>
      <c r="D69" s="43" t="s">
        <v>181</v>
      </c>
      <c r="E69" s="44">
        <v>1</v>
      </c>
      <c r="F69" s="45" t="s">
        <v>777</v>
      </c>
      <c r="G69" s="46" t="s">
        <v>778</v>
      </c>
      <c r="H69" s="46" t="s">
        <v>778</v>
      </c>
      <c r="I69" s="47" t="s">
        <v>349</v>
      </c>
      <c r="J69" s="48" t="s">
        <v>350</v>
      </c>
      <c r="K69" s="48" t="s">
        <v>351</v>
      </c>
      <c r="L69" s="48" t="s">
        <v>214</v>
      </c>
      <c r="M69" s="48" t="s">
        <v>348</v>
      </c>
      <c r="N69" s="48" t="s">
        <v>312</v>
      </c>
      <c r="O69" s="49">
        <v>1428904220.95</v>
      </c>
      <c r="P69" s="49">
        <v>45636143</v>
      </c>
      <c r="Q69" s="49">
        <v>119392934.49</v>
      </c>
      <c r="R69" s="49">
        <v>71122903.28</v>
      </c>
      <c r="S69" s="50" t="s">
        <v>1266</v>
      </c>
      <c r="T69" s="49">
        <v>1522810395.16</v>
      </c>
      <c r="U69" s="48" t="s">
        <v>217</v>
      </c>
      <c r="V69" s="46" t="s">
        <v>901</v>
      </c>
      <c r="W69" s="51">
        <f t="shared" si="0"/>
        <v>1398</v>
      </c>
    </row>
    <row r="70" spans="1:23" s="52" customFormat="1" ht="246.75" customHeight="1">
      <c r="A70" s="42">
        <v>6</v>
      </c>
      <c r="B70" s="43" t="s">
        <v>95</v>
      </c>
      <c r="C70" s="43" t="s">
        <v>94</v>
      </c>
      <c r="D70" s="43" t="s">
        <v>181</v>
      </c>
      <c r="E70" s="44">
        <v>1</v>
      </c>
      <c r="F70" s="45" t="s">
        <v>981</v>
      </c>
      <c r="G70" s="46" t="s">
        <v>982</v>
      </c>
      <c r="H70" s="46" t="s">
        <v>982</v>
      </c>
      <c r="I70" s="47" t="s">
        <v>983</v>
      </c>
      <c r="J70" s="48" t="s">
        <v>984</v>
      </c>
      <c r="K70" s="48" t="s">
        <v>985</v>
      </c>
      <c r="L70" s="48" t="s">
        <v>643</v>
      </c>
      <c r="M70" s="48" t="s">
        <v>738</v>
      </c>
      <c r="N70" s="48" t="s">
        <v>312</v>
      </c>
      <c r="O70" s="49">
        <v>17845936075</v>
      </c>
      <c r="P70" s="49">
        <v>500000000</v>
      </c>
      <c r="Q70" s="49">
        <v>1372933577.15</v>
      </c>
      <c r="R70" s="49">
        <v>31941001.1</v>
      </c>
      <c r="S70" s="50" t="s">
        <v>1267</v>
      </c>
      <c r="T70" s="49">
        <v>19686928651.05</v>
      </c>
      <c r="U70" s="48" t="s">
        <v>620</v>
      </c>
      <c r="V70" s="46" t="s">
        <v>1545</v>
      </c>
      <c r="W70" s="51">
        <f t="shared" si="0"/>
        <v>1559</v>
      </c>
    </row>
    <row r="71" spans="1:23" s="52" customFormat="1" ht="192" customHeight="1">
      <c r="A71" s="42">
        <v>6</v>
      </c>
      <c r="B71" s="43" t="s">
        <v>95</v>
      </c>
      <c r="C71" s="43" t="s">
        <v>94</v>
      </c>
      <c r="D71" s="43" t="s">
        <v>181</v>
      </c>
      <c r="E71" s="44">
        <v>1</v>
      </c>
      <c r="F71" s="45" t="s">
        <v>203</v>
      </c>
      <c r="G71" s="46" t="s">
        <v>631</v>
      </c>
      <c r="H71" s="46" t="s">
        <v>631</v>
      </c>
      <c r="I71" s="47" t="s">
        <v>783</v>
      </c>
      <c r="J71" s="48" t="s">
        <v>784</v>
      </c>
      <c r="K71" s="48" t="s">
        <v>743</v>
      </c>
      <c r="L71" s="48" t="s">
        <v>214</v>
      </c>
      <c r="M71" s="48" t="s">
        <v>215</v>
      </c>
      <c r="N71" s="48" t="s">
        <v>612</v>
      </c>
      <c r="O71" s="49">
        <v>18709551643.76</v>
      </c>
      <c r="P71" s="49">
        <v>5354725056.43</v>
      </c>
      <c r="Q71" s="49">
        <v>968286041.36</v>
      </c>
      <c r="R71" s="49">
        <v>5448696228.14</v>
      </c>
      <c r="S71" s="50" t="s">
        <v>1269</v>
      </c>
      <c r="T71" s="49">
        <v>19583866513.41</v>
      </c>
      <c r="U71" s="48" t="s">
        <v>620</v>
      </c>
      <c r="V71" s="46" t="s">
        <v>902</v>
      </c>
      <c r="W71" s="51">
        <f t="shared" si="0"/>
        <v>582</v>
      </c>
    </row>
    <row r="72" spans="1:23" s="52" customFormat="1" ht="190.5" customHeight="1">
      <c r="A72" s="42">
        <v>6</v>
      </c>
      <c r="B72" s="43" t="s">
        <v>95</v>
      </c>
      <c r="C72" s="43" t="s">
        <v>94</v>
      </c>
      <c r="D72" s="43" t="s">
        <v>181</v>
      </c>
      <c r="E72" s="44">
        <v>1</v>
      </c>
      <c r="F72" s="45" t="s">
        <v>203</v>
      </c>
      <c r="G72" s="46" t="s">
        <v>631</v>
      </c>
      <c r="H72" s="46" t="s">
        <v>631</v>
      </c>
      <c r="I72" s="47" t="s">
        <v>785</v>
      </c>
      <c r="J72" s="48" t="s">
        <v>786</v>
      </c>
      <c r="K72" s="48" t="s">
        <v>744</v>
      </c>
      <c r="L72" s="48" t="s">
        <v>214</v>
      </c>
      <c r="M72" s="48" t="s">
        <v>215</v>
      </c>
      <c r="N72" s="48" t="s">
        <v>216</v>
      </c>
      <c r="O72" s="49">
        <v>7741203.2</v>
      </c>
      <c r="P72" s="49">
        <v>0</v>
      </c>
      <c r="Q72" s="49">
        <v>0</v>
      </c>
      <c r="R72" s="49">
        <v>0</v>
      </c>
      <c r="S72" s="50" t="s">
        <v>1395</v>
      </c>
      <c r="T72" s="49">
        <v>7741203.2</v>
      </c>
      <c r="U72" s="48" t="s">
        <v>620</v>
      </c>
      <c r="V72" s="46" t="s">
        <v>1546</v>
      </c>
      <c r="W72" s="51">
        <f t="shared" si="0"/>
        <v>721</v>
      </c>
    </row>
    <row r="73" spans="1:23" s="52" customFormat="1" ht="156.75" customHeight="1">
      <c r="A73" s="42">
        <v>6</v>
      </c>
      <c r="B73" s="43" t="s">
        <v>95</v>
      </c>
      <c r="C73" s="43" t="s">
        <v>94</v>
      </c>
      <c r="D73" s="43" t="s">
        <v>181</v>
      </c>
      <c r="E73" s="44">
        <v>1</v>
      </c>
      <c r="F73" s="45" t="s">
        <v>203</v>
      </c>
      <c r="G73" s="46" t="s">
        <v>631</v>
      </c>
      <c r="H73" s="46" t="s">
        <v>631</v>
      </c>
      <c r="I73" s="47" t="s">
        <v>150</v>
      </c>
      <c r="J73" s="48" t="s">
        <v>18</v>
      </c>
      <c r="K73" s="48" t="s">
        <v>151</v>
      </c>
      <c r="L73" s="48" t="s">
        <v>214</v>
      </c>
      <c r="M73" s="48" t="s">
        <v>215</v>
      </c>
      <c r="N73" s="48" t="s">
        <v>312</v>
      </c>
      <c r="O73" s="49">
        <v>16280599766.33</v>
      </c>
      <c r="P73" s="49">
        <v>838935676</v>
      </c>
      <c r="Q73" s="49">
        <v>1527612979.75</v>
      </c>
      <c r="R73" s="49">
        <v>1038080121.69</v>
      </c>
      <c r="S73" s="50" t="s">
        <v>1547</v>
      </c>
      <c r="T73" s="49">
        <v>17609068300.39</v>
      </c>
      <c r="U73" s="48" t="s">
        <v>620</v>
      </c>
      <c r="V73" s="46" t="s">
        <v>1548</v>
      </c>
      <c r="W73" s="51">
        <f t="shared" si="0"/>
        <v>742</v>
      </c>
    </row>
    <row r="74" spans="1:23" s="52" customFormat="1" ht="214.5" customHeight="1">
      <c r="A74" s="42">
        <v>6</v>
      </c>
      <c r="B74" s="43" t="s">
        <v>95</v>
      </c>
      <c r="C74" s="43" t="s">
        <v>94</v>
      </c>
      <c r="D74" s="43" t="s">
        <v>181</v>
      </c>
      <c r="E74" s="44">
        <v>1</v>
      </c>
      <c r="F74" s="45" t="s">
        <v>203</v>
      </c>
      <c r="G74" s="46" t="s">
        <v>631</v>
      </c>
      <c r="H74" s="46" t="s">
        <v>631</v>
      </c>
      <c r="I74" s="47" t="s">
        <v>794</v>
      </c>
      <c r="J74" s="48" t="s">
        <v>962</v>
      </c>
      <c r="K74" s="48" t="s">
        <v>963</v>
      </c>
      <c r="L74" s="48" t="s">
        <v>214</v>
      </c>
      <c r="M74" s="48" t="s">
        <v>215</v>
      </c>
      <c r="N74" s="48" t="s">
        <v>612</v>
      </c>
      <c r="O74" s="49">
        <v>11235550245.34</v>
      </c>
      <c r="P74" s="49">
        <v>2853305259.52</v>
      </c>
      <c r="Q74" s="49">
        <v>431923113.34</v>
      </c>
      <c r="R74" s="49">
        <v>4211507335.8</v>
      </c>
      <c r="S74" s="50" t="s">
        <v>1549</v>
      </c>
      <c r="T74" s="49">
        <v>10309271282.35</v>
      </c>
      <c r="U74" s="48" t="s">
        <v>620</v>
      </c>
      <c r="V74" s="46" t="s">
        <v>903</v>
      </c>
      <c r="W74" s="51">
        <f t="shared" si="0"/>
        <v>1336</v>
      </c>
    </row>
    <row r="75" spans="1:23" s="52" customFormat="1" ht="198" customHeight="1">
      <c r="A75" s="42">
        <v>6</v>
      </c>
      <c r="B75" s="43" t="s">
        <v>95</v>
      </c>
      <c r="C75" s="43" t="s">
        <v>94</v>
      </c>
      <c r="D75" s="43" t="s">
        <v>181</v>
      </c>
      <c r="E75" s="44">
        <v>1</v>
      </c>
      <c r="F75" s="45" t="s">
        <v>203</v>
      </c>
      <c r="G75" s="46" t="s">
        <v>631</v>
      </c>
      <c r="H75" s="46" t="s">
        <v>631</v>
      </c>
      <c r="I75" s="47" t="s">
        <v>795</v>
      </c>
      <c r="J75" s="48" t="s">
        <v>889</v>
      </c>
      <c r="K75" s="48" t="s">
        <v>890</v>
      </c>
      <c r="L75" s="48" t="s">
        <v>214</v>
      </c>
      <c r="M75" s="48" t="s">
        <v>215</v>
      </c>
      <c r="N75" s="48" t="s">
        <v>216</v>
      </c>
      <c r="O75" s="49">
        <v>3704600519.71</v>
      </c>
      <c r="P75" s="49">
        <v>-90758894.89</v>
      </c>
      <c r="Q75" s="49">
        <v>147518174.66</v>
      </c>
      <c r="R75" s="49">
        <v>6086374.88</v>
      </c>
      <c r="S75" s="50" t="s">
        <v>1550</v>
      </c>
      <c r="T75" s="49">
        <v>3755273424.6</v>
      </c>
      <c r="U75" s="48" t="s">
        <v>217</v>
      </c>
      <c r="V75" s="46" t="s">
        <v>904</v>
      </c>
      <c r="W75" s="51">
        <f t="shared" si="0"/>
        <v>1346</v>
      </c>
    </row>
    <row r="76" spans="1:23" s="52" customFormat="1" ht="198" customHeight="1">
      <c r="A76" s="42">
        <v>6</v>
      </c>
      <c r="B76" s="43" t="s">
        <v>95</v>
      </c>
      <c r="C76" s="43" t="s">
        <v>94</v>
      </c>
      <c r="D76" s="43" t="s">
        <v>181</v>
      </c>
      <c r="E76" s="44">
        <v>1</v>
      </c>
      <c r="F76" s="45" t="s">
        <v>203</v>
      </c>
      <c r="G76" s="46" t="s">
        <v>631</v>
      </c>
      <c r="H76" s="46" t="s">
        <v>631</v>
      </c>
      <c r="I76" s="47" t="s">
        <v>439</v>
      </c>
      <c r="J76" s="48" t="s">
        <v>176</v>
      </c>
      <c r="K76" s="48" t="s">
        <v>104</v>
      </c>
      <c r="L76" s="48" t="s">
        <v>214</v>
      </c>
      <c r="M76" s="48" t="s">
        <v>215</v>
      </c>
      <c r="N76" s="48" t="s">
        <v>312</v>
      </c>
      <c r="O76" s="49">
        <v>338323263.13</v>
      </c>
      <c r="P76" s="49">
        <v>58476441.19</v>
      </c>
      <c r="Q76" s="49">
        <v>34687348.32</v>
      </c>
      <c r="R76" s="49">
        <v>9647711.29</v>
      </c>
      <c r="S76" s="50" t="s">
        <v>1551</v>
      </c>
      <c r="T76" s="49">
        <v>421839341.35</v>
      </c>
      <c r="U76" s="48" t="s">
        <v>620</v>
      </c>
      <c r="V76" s="46" t="s">
        <v>1552</v>
      </c>
      <c r="W76" s="51">
        <f t="shared" si="0"/>
        <v>1462</v>
      </c>
    </row>
    <row r="77" spans="1:23" s="52" customFormat="1" ht="216.75" customHeight="1">
      <c r="A77" s="42">
        <v>6</v>
      </c>
      <c r="B77" s="43" t="s">
        <v>95</v>
      </c>
      <c r="C77" s="43" t="s">
        <v>94</v>
      </c>
      <c r="D77" s="43" t="s">
        <v>181</v>
      </c>
      <c r="E77" s="44">
        <v>1</v>
      </c>
      <c r="F77" s="45" t="s">
        <v>203</v>
      </c>
      <c r="G77" s="46" t="s">
        <v>631</v>
      </c>
      <c r="H77" s="46" t="s">
        <v>631</v>
      </c>
      <c r="I77" s="47" t="s">
        <v>191</v>
      </c>
      <c r="J77" s="48" t="s">
        <v>192</v>
      </c>
      <c r="K77" s="48" t="s">
        <v>193</v>
      </c>
      <c r="L77" s="48" t="s">
        <v>214</v>
      </c>
      <c r="M77" s="48" t="s">
        <v>215</v>
      </c>
      <c r="N77" s="48" t="s">
        <v>727</v>
      </c>
      <c r="O77" s="49">
        <v>3484377637.89</v>
      </c>
      <c r="P77" s="49">
        <v>139595090</v>
      </c>
      <c r="Q77" s="49">
        <v>293604736.25</v>
      </c>
      <c r="R77" s="49">
        <v>343589326.69</v>
      </c>
      <c r="S77" s="50" t="s">
        <v>1553</v>
      </c>
      <c r="T77" s="49">
        <v>3573988137.45</v>
      </c>
      <c r="U77" s="48" t="s">
        <v>620</v>
      </c>
      <c r="V77" s="46" t="s">
        <v>1554</v>
      </c>
      <c r="W77" s="51">
        <f t="shared" si="0"/>
        <v>1508</v>
      </c>
    </row>
    <row r="78" spans="1:23" s="52" customFormat="1" ht="225.75" customHeight="1">
      <c r="A78" s="42">
        <v>6</v>
      </c>
      <c r="B78" s="43" t="s">
        <v>95</v>
      </c>
      <c r="C78" s="43" t="s">
        <v>94</v>
      </c>
      <c r="D78" s="43" t="s">
        <v>181</v>
      </c>
      <c r="E78" s="44">
        <v>1</v>
      </c>
      <c r="F78" s="45" t="s">
        <v>203</v>
      </c>
      <c r="G78" s="46" t="s">
        <v>631</v>
      </c>
      <c r="H78" s="46" t="s">
        <v>631</v>
      </c>
      <c r="I78" s="47" t="s">
        <v>746</v>
      </c>
      <c r="J78" s="48" t="s">
        <v>1229</v>
      </c>
      <c r="K78" s="48" t="s">
        <v>1230</v>
      </c>
      <c r="L78" s="48" t="s">
        <v>214</v>
      </c>
      <c r="M78" s="48" t="s">
        <v>215</v>
      </c>
      <c r="N78" s="48" t="s">
        <v>216</v>
      </c>
      <c r="O78" s="49">
        <v>83612245.16</v>
      </c>
      <c r="P78" s="49">
        <v>300774941.52</v>
      </c>
      <c r="Q78" s="49">
        <v>11773661.2</v>
      </c>
      <c r="R78" s="49">
        <v>95569637.49</v>
      </c>
      <c r="S78" s="50" t="s">
        <v>1555</v>
      </c>
      <c r="T78" s="49">
        <v>300591210.39</v>
      </c>
      <c r="U78" s="48" t="s">
        <v>620</v>
      </c>
      <c r="V78" s="46" t="s">
        <v>1058</v>
      </c>
      <c r="W78" s="51">
        <f t="shared" si="0"/>
        <v>1516</v>
      </c>
    </row>
    <row r="79" spans="1:23" s="52" customFormat="1" ht="194.25" customHeight="1">
      <c r="A79" s="42">
        <v>6</v>
      </c>
      <c r="B79" s="43" t="s">
        <v>95</v>
      </c>
      <c r="C79" s="43" t="s">
        <v>94</v>
      </c>
      <c r="D79" s="43" t="s">
        <v>181</v>
      </c>
      <c r="E79" s="44">
        <v>1</v>
      </c>
      <c r="F79" s="45" t="s">
        <v>203</v>
      </c>
      <c r="G79" s="46" t="s">
        <v>631</v>
      </c>
      <c r="H79" s="46" t="s">
        <v>631</v>
      </c>
      <c r="I79" s="47" t="s">
        <v>1046</v>
      </c>
      <c r="J79" s="48" t="s">
        <v>1047</v>
      </c>
      <c r="K79" s="48" t="s">
        <v>1048</v>
      </c>
      <c r="L79" s="48" t="s">
        <v>214</v>
      </c>
      <c r="M79" s="48" t="s">
        <v>215</v>
      </c>
      <c r="N79" s="48" t="s">
        <v>216</v>
      </c>
      <c r="O79" s="49">
        <v>19041937.05</v>
      </c>
      <c r="P79" s="49">
        <v>7669392.43</v>
      </c>
      <c r="Q79" s="49">
        <v>691563.6</v>
      </c>
      <c r="R79" s="49">
        <v>1684586.13</v>
      </c>
      <c r="S79" s="50" t="s">
        <v>1268</v>
      </c>
      <c r="T79" s="49">
        <v>25718306.95</v>
      </c>
      <c r="U79" s="48" t="s">
        <v>620</v>
      </c>
      <c r="V79" s="46" t="s">
        <v>1158</v>
      </c>
      <c r="W79" s="51">
        <f t="shared" si="0"/>
        <v>1572</v>
      </c>
    </row>
    <row r="80" spans="1:23" s="52" customFormat="1" ht="210.75" customHeight="1">
      <c r="A80" s="42">
        <v>6</v>
      </c>
      <c r="B80" s="43" t="s">
        <v>95</v>
      </c>
      <c r="C80" s="43" t="s">
        <v>94</v>
      </c>
      <c r="D80" s="43" t="s">
        <v>181</v>
      </c>
      <c r="E80" s="44">
        <v>1</v>
      </c>
      <c r="F80" s="45" t="s">
        <v>203</v>
      </c>
      <c r="G80" s="46" t="s">
        <v>631</v>
      </c>
      <c r="H80" s="46" t="s">
        <v>631</v>
      </c>
      <c r="I80" s="47" t="s">
        <v>1354</v>
      </c>
      <c r="J80" s="48" t="s">
        <v>1355</v>
      </c>
      <c r="K80" s="48" t="s">
        <v>1356</v>
      </c>
      <c r="L80" s="48" t="s">
        <v>214</v>
      </c>
      <c r="M80" s="48" t="s">
        <v>215</v>
      </c>
      <c r="N80" s="48" t="s">
        <v>612</v>
      </c>
      <c r="O80" s="49">
        <v>25987568.21</v>
      </c>
      <c r="P80" s="49">
        <v>20000000</v>
      </c>
      <c r="Q80" s="49">
        <v>757904.41</v>
      </c>
      <c r="R80" s="49">
        <v>28307005.58</v>
      </c>
      <c r="S80" s="50" t="s">
        <v>1556</v>
      </c>
      <c r="T80" s="49">
        <v>18438467.04</v>
      </c>
      <c r="U80" s="48" t="s">
        <v>620</v>
      </c>
      <c r="V80" s="46" t="s">
        <v>1557</v>
      </c>
      <c r="W80" s="51">
        <f t="shared" si="0"/>
        <v>1606</v>
      </c>
    </row>
    <row r="81" spans="1:23" s="52" customFormat="1" ht="199.5" customHeight="1">
      <c r="A81" s="42">
        <v>6</v>
      </c>
      <c r="B81" s="43" t="s">
        <v>95</v>
      </c>
      <c r="C81" s="43" t="s">
        <v>94</v>
      </c>
      <c r="D81" s="43" t="s">
        <v>181</v>
      </c>
      <c r="E81" s="44">
        <v>1</v>
      </c>
      <c r="F81" s="45" t="s">
        <v>797</v>
      </c>
      <c r="G81" s="46" t="s">
        <v>798</v>
      </c>
      <c r="H81" s="46" t="s">
        <v>798</v>
      </c>
      <c r="I81" s="47" t="s">
        <v>799</v>
      </c>
      <c r="J81" s="48" t="s">
        <v>125</v>
      </c>
      <c r="K81" s="48" t="s">
        <v>817</v>
      </c>
      <c r="L81" s="48" t="s">
        <v>214</v>
      </c>
      <c r="M81" s="48" t="s">
        <v>602</v>
      </c>
      <c r="N81" s="48" t="s">
        <v>312</v>
      </c>
      <c r="O81" s="49">
        <v>882787986.3</v>
      </c>
      <c r="P81" s="49">
        <v>4490959.36</v>
      </c>
      <c r="Q81" s="49">
        <v>49389275.67</v>
      </c>
      <c r="R81" s="49">
        <v>73560579.42</v>
      </c>
      <c r="S81" s="50" t="s">
        <v>1270</v>
      </c>
      <c r="T81" s="49">
        <v>863107641.91</v>
      </c>
      <c r="U81" s="48" t="s">
        <v>217</v>
      </c>
      <c r="V81" s="46" t="s">
        <v>1558</v>
      </c>
      <c r="W81" s="51">
        <f t="shared" si="0"/>
        <v>1320</v>
      </c>
    </row>
    <row r="82" spans="1:23" s="52" customFormat="1" ht="194.25" customHeight="1">
      <c r="A82" s="42">
        <v>6</v>
      </c>
      <c r="B82" s="43" t="s">
        <v>95</v>
      </c>
      <c r="C82" s="43" t="s">
        <v>94</v>
      </c>
      <c r="D82" s="43" t="s">
        <v>181</v>
      </c>
      <c r="E82" s="44">
        <v>1</v>
      </c>
      <c r="F82" s="45" t="s">
        <v>797</v>
      </c>
      <c r="G82" s="46" t="s">
        <v>798</v>
      </c>
      <c r="H82" s="46" t="s">
        <v>798</v>
      </c>
      <c r="I82" s="47" t="s">
        <v>800</v>
      </c>
      <c r="J82" s="48" t="s">
        <v>179</v>
      </c>
      <c r="K82" s="48" t="s">
        <v>818</v>
      </c>
      <c r="L82" s="48" t="s">
        <v>214</v>
      </c>
      <c r="M82" s="48" t="s">
        <v>602</v>
      </c>
      <c r="N82" s="48" t="s">
        <v>727</v>
      </c>
      <c r="O82" s="49">
        <v>2733003.68</v>
      </c>
      <c r="P82" s="49">
        <v>358314.8</v>
      </c>
      <c r="Q82" s="49">
        <v>113318.63</v>
      </c>
      <c r="R82" s="49">
        <v>1812832.77</v>
      </c>
      <c r="S82" s="50" t="s">
        <v>1271</v>
      </c>
      <c r="T82" s="49">
        <v>1391804.34</v>
      </c>
      <c r="U82" s="48" t="s">
        <v>217</v>
      </c>
      <c r="V82" s="46" t="s">
        <v>1396</v>
      </c>
      <c r="W82" s="51">
        <f t="shared" si="0"/>
        <v>1321</v>
      </c>
    </row>
    <row r="83" spans="1:23" s="52" customFormat="1" ht="201.75" customHeight="1">
      <c r="A83" s="42">
        <v>6</v>
      </c>
      <c r="B83" s="43" t="s">
        <v>95</v>
      </c>
      <c r="C83" s="43" t="s">
        <v>94</v>
      </c>
      <c r="D83" s="43" t="s">
        <v>181</v>
      </c>
      <c r="E83" s="44">
        <v>1</v>
      </c>
      <c r="F83" s="45" t="s">
        <v>365</v>
      </c>
      <c r="G83" s="46" t="s">
        <v>366</v>
      </c>
      <c r="H83" s="46" t="s">
        <v>366</v>
      </c>
      <c r="I83" s="47" t="s">
        <v>538</v>
      </c>
      <c r="J83" s="48" t="s">
        <v>13</v>
      </c>
      <c r="K83" s="48" t="s">
        <v>445</v>
      </c>
      <c r="L83" s="48" t="s">
        <v>214</v>
      </c>
      <c r="M83" s="48" t="s">
        <v>215</v>
      </c>
      <c r="N83" s="48" t="s">
        <v>216</v>
      </c>
      <c r="O83" s="49">
        <v>561884243.74</v>
      </c>
      <c r="P83" s="49">
        <v>0</v>
      </c>
      <c r="Q83" s="49">
        <v>12624740.51</v>
      </c>
      <c r="R83" s="49">
        <v>574508984.25</v>
      </c>
      <c r="S83" s="50" t="s">
        <v>1559</v>
      </c>
      <c r="T83" s="49">
        <v>0</v>
      </c>
      <c r="U83" s="48" t="s">
        <v>217</v>
      </c>
      <c r="V83" s="46" t="s">
        <v>1560</v>
      </c>
      <c r="W83" s="51">
        <f t="shared" si="0"/>
        <v>1129</v>
      </c>
    </row>
    <row r="84" spans="1:23" s="52" customFormat="1" ht="291.75" customHeight="1">
      <c r="A84" s="42">
        <v>6</v>
      </c>
      <c r="B84" s="43" t="s">
        <v>95</v>
      </c>
      <c r="C84" s="43" t="s">
        <v>94</v>
      </c>
      <c r="D84" s="43" t="s">
        <v>181</v>
      </c>
      <c r="E84" s="44">
        <v>1</v>
      </c>
      <c r="F84" s="45" t="s">
        <v>365</v>
      </c>
      <c r="G84" s="46" t="s">
        <v>366</v>
      </c>
      <c r="H84" s="46" t="s">
        <v>366</v>
      </c>
      <c r="I84" s="47" t="s">
        <v>539</v>
      </c>
      <c r="J84" s="48" t="s">
        <v>540</v>
      </c>
      <c r="K84" s="48" t="s">
        <v>446</v>
      </c>
      <c r="L84" s="48" t="s">
        <v>214</v>
      </c>
      <c r="M84" s="48" t="s">
        <v>215</v>
      </c>
      <c r="N84" s="48" t="s">
        <v>312</v>
      </c>
      <c r="O84" s="49">
        <v>8461895387</v>
      </c>
      <c r="P84" s="49">
        <v>199184774</v>
      </c>
      <c r="Q84" s="49">
        <v>342355301</v>
      </c>
      <c r="R84" s="49">
        <v>3319117875</v>
      </c>
      <c r="S84" s="50" t="s">
        <v>1561</v>
      </c>
      <c r="T84" s="49">
        <v>5684317587</v>
      </c>
      <c r="U84" s="48" t="s">
        <v>620</v>
      </c>
      <c r="V84" s="46" t="s">
        <v>1562</v>
      </c>
      <c r="W84" s="51">
        <f t="shared" si="0"/>
        <v>1339</v>
      </c>
    </row>
    <row r="85" spans="1:23" s="52" customFormat="1" ht="168" customHeight="1">
      <c r="A85" s="42">
        <v>6</v>
      </c>
      <c r="B85" s="43" t="s">
        <v>95</v>
      </c>
      <c r="C85" s="43" t="s">
        <v>94</v>
      </c>
      <c r="D85" s="43" t="s">
        <v>181</v>
      </c>
      <c r="E85" s="44">
        <v>1</v>
      </c>
      <c r="F85" s="45" t="s">
        <v>365</v>
      </c>
      <c r="G85" s="46" t="s">
        <v>366</v>
      </c>
      <c r="H85" s="46" t="s">
        <v>366</v>
      </c>
      <c r="I85" s="47" t="s">
        <v>541</v>
      </c>
      <c r="J85" s="48" t="s">
        <v>78</v>
      </c>
      <c r="K85" s="48" t="s">
        <v>328</v>
      </c>
      <c r="L85" s="48" t="s">
        <v>643</v>
      </c>
      <c r="M85" s="48" t="s">
        <v>787</v>
      </c>
      <c r="N85" s="48" t="s">
        <v>312</v>
      </c>
      <c r="O85" s="49">
        <v>62652107.4</v>
      </c>
      <c r="P85" s="49">
        <v>1970967.49</v>
      </c>
      <c r="Q85" s="49">
        <v>3620936.76</v>
      </c>
      <c r="R85" s="49">
        <v>5253332.79</v>
      </c>
      <c r="S85" s="50" t="s">
        <v>1397</v>
      </c>
      <c r="T85" s="49">
        <v>62990678.86</v>
      </c>
      <c r="U85" s="48" t="s">
        <v>217</v>
      </c>
      <c r="V85" s="46" t="s">
        <v>1398</v>
      </c>
      <c r="W85" s="51">
        <f t="shared" si="0"/>
        <v>1446</v>
      </c>
    </row>
    <row r="86" spans="1:23" s="52" customFormat="1" ht="183" customHeight="1">
      <c r="A86" s="42">
        <v>6</v>
      </c>
      <c r="B86" s="43" t="s">
        <v>95</v>
      </c>
      <c r="C86" s="43" t="s">
        <v>94</v>
      </c>
      <c r="D86" s="43" t="s">
        <v>181</v>
      </c>
      <c r="E86" s="44">
        <v>1</v>
      </c>
      <c r="F86" s="45" t="s">
        <v>365</v>
      </c>
      <c r="G86" s="46" t="s">
        <v>366</v>
      </c>
      <c r="H86" s="46" t="s">
        <v>366</v>
      </c>
      <c r="I86" s="47" t="s">
        <v>542</v>
      </c>
      <c r="J86" s="48" t="s">
        <v>180</v>
      </c>
      <c r="K86" s="48" t="s">
        <v>329</v>
      </c>
      <c r="L86" s="48" t="s">
        <v>643</v>
      </c>
      <c r="M86" s="48" t="s">
        <v>787</v>
      </c>
      <c r="N86" s="48" t="s">
        <v>312</v>
      </c>
      <c r="O86" s="49">
        <v>42729522.71</v>
      </c>
      <c r="P86" s="49">
        <v>16001183.12</v>
      </c>
      <c r="Q86" s="49">
        <v>2581593.11</v>
      </c>
      <c r="R86" s="49">
        <v>13122599.45</v>
      </c>
      <c r="S86" s="50" t="s">
        <v>1399</v>
      </c>
      <c r="T86" s="49">
        <v>48189699.49</v>
      </c>
      <c r="U86" s="48" t="s">
        <v>217</v>
      </c>
      <c r="V86" s="46" t="s">
        <v>1400</v>
      </c>
      <c r="W86" s="51">
        <f t="shared" si="0"/>
        <v>1449</v>
      </c>
    </row>
    <row r="87" spans="1:23" s="52" customFormat="1" ht="190.5" customHeight="1">
      <c r="A87" s="42">
        <v>6</v>
      </c>
      <c r="B87" s="43" t="s">
        <v>95</v>
      </c>
      <c r="C87" s="43" t="s">
        <v>94</v>
      </c>
      <c r="D87" s="43" t="s">
        <v>181</v>
      </c>
      <c r="E87" s="44">
        <v>1</v>
      </c>
      <c r="F87" s="45" t="s">
        <v>365</v>
      </c>
      <c r="G87" s="46" t="s">
        <v>366</v>
      </c>
      <c r="H87" s="46" t="s">
        <v>631</v>
      </c>
      <c r="I87" s="47" t="s">
        <v>543</v>
      </c>
      <c r="J87" s="48" t="s">
        <v>544</v>
      </c>
      <c r="K87" s="48" t="s">
        <v>447</v>
      </c>
      <c r="L87" s="48" t="s">
        <v>643</v>
      </c>
      <c r="M87" s="48" t="s">
        <v>330</v>
      </c>
      <c r="N87" s="48" t="s">
        <v>312</v>
      </c>
      <c r="O87" s="49">
        <v>189031647.7</v>
      </c>
      <c r="P87" s="49">
        <v>18057717.31</v>
      </c>
      <c r="Q87" s="49">
        <v>10667802.08</v>
      </c>
      <c r="R87" s="49">
        <v>42557536.66</v>
      </c>
      <c r="S87" s="50" t="s">
        <v>1563</v>
      </c>
      <c r="T87" s="49">
        <v>175199630.43</v>
      </c>
      <c r="U87" s="48" t="s">
        <v>217</v>
      </c>
      <c r="V87" s="46" t="s">
        <v>1198</v>
      </c>
      <c r="W87" s="51">
        <f t="shared" si="0"/>
        <v>1450</v>
      </c>
    </row>
    <row r="88" spans="1:23" s="41" customFormat="1" ht="12.75" outlineLevel="2">
      <c r="A88" s="24"/>
      <c r="B88" s="54" t="s">
        <v>250</v>
      </c>
      <c r="C88" s="55"/>
      <c r="D88" s="55"/>
      <c r="E88" s="20">
        <f>SUBTOTAL(9,E89)</f>
        <v>1</v>
      </c>
      <c r="F88" s="21"/>
      <c r="G88" s="21"/>
      <c r="H88" s="21"/>
      <c r="I88" s="22"/>
      <c r="J88" s="21"/>
      <c r="K88" s="21"/>
      <c r="L88" s="21"/>
      <c r="M88" s="21"/>
      <c r="N88" s="21"/>
      <c r="O88" s="23"/>
      <c r="P88" s="23"/>
      <c r="Q88" s="23"/>
      <c r="R88" s="23"/>
      <c r="S88" s="21"/>
      <c r="T88" s="23"/>
      <c r="U88" s="21"/>
      <c r="V88" s="21"/>
      <c r="W88" s="40"/>
    </row>
    <row r="89" spans="1:23" s="52" customFormat="1" ht="150.75" customHeight="1">
      <c r="A89" s="42">
        <v>6</v>
      </c>
      <c r="B89" s="43" t="s">
        <v>95</v>
      </c>
      <c r="C89" s="43" t="s">
        <v>94</v>
      </c>
      <c r="D89" s="43" t="s">
        <v>478</v>
      </c>
      <c r="E89" s="44">
        <v>1</v>
      </c>
      <c r="F89" s="45" t="s">
        <v>615</v>
      </c>
      <c r="G89" s="46" t="s">
        <v>48</v>
      </c>
      <c r="H89" s="46" t="s">
        <v>55</v>
      </c>
      <c r="I89" s="47" t="s">
        <v>49</v>
      </c>
      <c r="J89" s="48" t="s">
        <v>50</v>
      </c>
      <c r="K89" s="48" t="s">
        <v>8</v>
      </c>
      <c r="L89" s="48" t="s">
        <v>214</v>
      </c>
      <c r="M89" s="48" t="s">
        <v>619</v>
      </c>
      <c r="N89" s="48" t="s">
        <v>216</v>
      </c>
      <c r="O89" s="49">
        <v>0</v>
      </c>
      <c r="P89" s="49">
        <v>0</v>
      </c>
      <c r="Q89" s="49">
        <v>0</v>
      </c>
      <c r="R89" s="49">
        <v>0</v>
      </c>
      <c r="S89" s="50" t="s">
        <v>1272</v>
      </c>
      <c r="T89" s="49">
        <v>0</v>
      </c>
      <c r="U89" s="48" t="s">
        <v>217</v>
      </c>
      <c r="V89" s="46" t="s">
        <v>905</v>
      </c>
      <c r="W89" s="51">
        <f>IF(OR(LEFT(I89)="7",LEFT(I89,1)="8"),VALUE(RIGHT(I89,3)),VALUE(RIGHT(I89,4)))</f>
        <v>55</v>
      </c>
    </row>
    <row r="90" spans="1:23" s="41" customFormat="1" ht="12.75" outlineLevel="2">
      <c r="A90" s="24"/>
      <c r="B90" s="54" t="s">
        <v>252</v>
      </c>
      <c r="C90" s="55"/>
      <c r="D90" s="55"/>
      <c r="E90" s="20">
        <f>SUBTOTAL(9,E91:E104)</f>
        <v>13</v>
      </c>
      <c r="F90" s="21"/>
      <c r="G90" s="21"/>
      <c r="H90" s="21"/>
      <c r="I90" s="22"/>
      <c r="J90" s="21"/>
      <c r="K90" s="21"/>
      <c r="L90" s="21"/>
      <c r="M90" s="21"/>
      <c r="N90" s="21"/>
      <c r="O90" s="23"/>
      <c r="P90" s="23"/>
      <c r="Q90" s="23"/>
      <c r="R90" s="23"/>
      <c r="S90" s="21"/>
      <c r="T90" s="23"/>
      <c r="U90" s="21"/>
      <c r="V90" s="21"/>
      <c r="W90" s="40"/>
    </row>
    <row r="91" spans="1:23" s="52" customFormat="1" ht="203.25" customHeight="1">
      <c r="A91" s="42">
        <v>6</v>
      </c>
      <c r="B91" s="43" t="s">
        <v>95</v>
      </c>
      <c r="C91" s="43" t="s">
        <v>94</v>
      </c>
      <c r="D91" s="43" t="s">
        <v>728</v>
      </c>
      <c r="E91" s="44">
        <v>1</v>
      </c>
      <c r="F91" s="45">
        <v>715</v>
      </c>
      <c r="G91" s="46" t="s">
        <v>986</v>
      </c>
      <c r="H91" s="46" t="s">
        <v>377</v>
      </c>
      <c r="I91" s="47">
        <v>20050671501393</v>
      </c>
      <c r="J91" s="48" t="s">
        <v>378</v>
      </c>
      <c r="K91" s="48" t="s">
        <v>802</v>
      </c>
      <c r="L91" s="48" t="s">
        <v>214</v>
      </c>
      <c r="M91" s="48" t="s">
        <v>215</v>
      </c>
      <c r="N91" s="48" t="s">
        <v>216</v>
      </c>
      <c r="O91" s="49">
        <v>25039.67</v>
      </c>
      <c r="P91" s="49">
        <v>0</v>
      </c>
      <c r="Q91" s="49">
        <v>0</v>
      </c>
      <c r="R91" s="49">
        <v>0</v>
      </c>
      <c r="S91" s="50" t="s">
        <v>1564</v>
      </c>
      <c r="T91" s="49">
        <v>25039.67</v>
      </c>
      <c r="U91" s="48" t="s">
        <v>217</v>
      </c>
      <c r="V91" s="46" t="s">
        <v>1565</v>
      </c>
      <c r="W91" s="51">
        <f aca="true" t="shared" si="1" ref="W91:W103">IF(OR(LEFT(I91)="7",LEFT(I91,1)="8"),VALUE(RIGHT(I91,3)),VALUE(RIGHT(I91,4)))</f>
        <v>1393</v>
      </c>
    </row>
    <row r="92" spans="1:23" s="52" customFormat="1" ht="183" customHeight="1">
      <c r="A92" s="42">
        <v>6</v>
      </c>
      <c r="B92" s="43" t="s">
        <v>95</v>
      </c>
      <c r="C92" s="43" t="s">
        <v>94</v>
      </c>
      <c r="D92" s="43" t="s">
        <v>728</v>
      </c>
      <c r="E92" s="44">
        <v>1</v>
      </c>
      <c r="F92" s="45" t="s">
        <v>615</v>
      </c>
      <c r="G92" s="46" t="s">
        <v>48</v>
      </c>
      <c r="H92" s="46" t="s">
        <v>733</v>
      </c>
      <c r="I92" s="47" t="s">
        <v>51</v>
      </c>
      <c r="J92" s="48" t="s">
        <v>52</v>
      </c>
      <c r="K92" s="48" t="s">
        <v>803</v>
      </c>
      <c r="L92" s="48" t="s">
        <v>214</v>
      </c>
      <c r="M92" s="48" t="s">
        <v>619</v>
      </c>
      <c r="N92" s="48" t="s">
        <v>216</v>
      </c>
      <c r="O92" s="49">
        <v>275303.96</v>
      </c>
      <c r="P92" s="49">
        <v>0</v>
      </c>
      <c r="Q92" s="49">
        <v>14064.44</v>
      </c>
      <c r="R92" s="49">
        <v>6069.12</v>
      </c>
      <c r="S92" s="50" t="s">
        <v>1273</v>
      </c>
      <c r="T92" s="49">
        <v>283299.28</v>
      </c>
      <c r="U92" s="48" t="s">
        <v>217</v>
      </c>
      <c r="V92" s="46" t="s">
        <v>1374</v>
      </c>
      <c r="W92" s="51">
        <f t="shared" si="1"/>
        <v>192</v>
      </c>
    </row>
    <row r="93" spans="1:23" s="52" customFormat="1" ht="254.25" customHeight="1">
      <c r="A93" s="42">
        <v>6</v>
      </c>
      <c r="B93" s="43" t="s">
        <v>95</v>
      </c>
      <c r="C93" s="43" t="s">
        <v>94</v>
      </c>
      <c r="D93" s="43" t="s">
        <v>728</v>
      </c>
      <c r="E93" s="44">
        <v>1</v>
      </c>
      <c r="F93" s="45" t="s">
        <v>126</v>
      </c>
      <c r="G93" s="46" t="s">
        <v>127</v>
      </c>
      <c r="H93" s="46" t="s">
        <v>128</v>
      </c>
      <c r="I93" s="47" t="s">
        <v>129</v>
      </c>
      <c r="J93" s="48" t="s">
        <v>130</v>
      </c>
      <c r="K93" s="48" t="s">
        <v>804</v>
      </c>
      <c r="L93" s="48" t="s">
        <v>643</v>
      </c>
      <c r="M93" s="48" t="s">
        <v>738</v>
      </c>
      <c r="N93" s="48" t="s">
        <v>216</v>
      </c>
      <c r="O93" s="49">
        <v>52843646.95</v>
      </c>
      <c r="P93" s="49">
        <v>0</v>
      </c>
      <c r="Q93" s="49">
        <v>12600</v>
      </c>
      <c r="R93" s="49">
        <v>52780885.62</v>
      </c>
      <c r="S93" s="50" t="s">
        <v>1566</v>
      </c>
      <c r="T93" s="49">
        <v>653046249</v>
      </c>
      <c r="U93" s="48" t="s">
        <v>620</v>
      </c>
      <c r="V93" s="46" t="s">
        <v>1239</v>
      </c>
      <c r="W93" s="51">
        <f t="shared" si="1"/>
        <v>1473</v>
      </c>
    </row>
    <row r="94" spans="1:23" s="52" customFormat="1" ht="333.75" customHeight="1">
      <c r="A94" s="42">
        <v>6</v>
      </c>
      <c r="B94" s="43" t="s">
        <v>95</v>
      </c>
      <c r="C94" s="43" t="s">
        <v>94</v>
      </c>
      <c r="D94" s="43" t="s">
        <v>728</v>
      </c>
      <c r="E94" s="44">
        <v>1</v>
      </c>
      <c r="F94" s="45" t="s">
        <v>126</v>
      </c>
      <c r="G94" s="46" t="s">
        <v>127</v>
      </c>
      <c r="H94" s="46" t="s">
        <v>850</v>
      </c>
      <c r="I94" s="47" t="s">
        <v>851</v>
      </c>
      <c r="J94" s="48" t="s">
        <v>852</v>
      </c>
      <c r="K94" s="48" t="s">
        <v>853</v>
      </c>
      <c r="L94" s="48" t="s">
        <v>643</v>
      </c>
      <c r="M94" s="48" t="s">
        <v>854</v>
      </c>
      <c r="N94" s="48" t="s">
        <v>216</v>
      </c>
      <c r="O94" s="49">
        <v>0</v>
      </c>
      <c r="P94" s="49">
        <v>0</v>
      </c>
      <c r="Q94" s="49">
        <v>0</v>
      </c>
      <c r="R94" s="49">
        <v>0</v>
      </c>
      <c r="S94" s="50" t="s">
        <v>1401</v>
      </c>
      <c r="T94" s="49">
        <v>74604965</v>
      </c>
      <c r="U94" s="48" t="s">
        <v>620</v>
      </c>
      <c r="V94" s="46" t="s">
        <v>1567</v>
      </c>
      <c r="W94" s="51">
        <f t="shared" si="1"/>
        <v>1535</v>
      </c>
    </row>
    <row r="95" spans="1:23" s="52" customFormat="1" ht="234" customHeight="1">
      <c r="A95" s="42">
        <v>6</v>
      </c>
      <c r="B95" s="43" t="s">
        <v>95</v>
      </c>
      <c r="C95" s="43" t="s">
        <v>94</v>
      </c>
      <c r="D95" s="43" t="s">
        <v>728</v>
      </c>
      <c r="E95" s="44">
        <v>1</v>
      </c>
      <c r="F95" s="45" t="s">
        <v>126</v>
      </c>
      <c r="G95" s="46" t="s">
        <v>127</v>
      </c>
      <c r="H95" s="46" t="s">
        <v>891</v>
      </c>
      <c r="I95" s="47" t="s">
        <v>892</v>
      </c>
      <c r="J95" s="48" t="s">
        <v>893</v>
      </c>
      <c r="K95" s="48" t="s">
        <v>894</v>
      </c>
      <c r="L95" s="48" t="s">
        <v>643</v>
      </c>
      <c r="M95" s="48" t="s">
        <v>854</v>
      </c>
      <c r="N95" s="48" t="s">
        <v>216</v>
      </c>
      <c r="O95" s="49">
        <v>18876088.98</v>
      </c>
      <c r="P95" s="49">
        <v>37912488.44</v>
      </c>
      <c r="Q95" s="49">
        <v>1448420.23</v>
      </c>
      <c r="R95" s="49">
        <v>47563939.56</v>
      </c>
      <c r="S95" s="50" t="s">
        <v>1276</v>
      </c>
      <c r="T95" s="49">
        <v>969577793</v>
      </c>
      <c r="U95" s="48" t="s">
        <v>620</v>
      </c>
      <c r="V95" s="46" t="s">
        <v>1568</v>
      </c>
      <c r="W95" s="51">
        <f t="shared" si="1"/>
        <v>1546</v>
      </c>
    </row>
    <row r="96" spans="1:23" s="52" customFormat="1" ht="270" customHeight="1">
      <c r="A96" s="42">
        <v>6</v>
      </c>
      <c r="B96" s="43" t="s">
        <v>95</v>
      </c>
      <c r="C96" s="43" t="s">
        <v>94</v>
      </c>
      <c r="D96" s="43" t="s">
        <v>728</v>
      </c>
      <c r="E96" s="44">
        <v>1</v>
      </c>
      <c r="F96" s="45" t="s">
        <v>126</v>
      </c>
      <c r="G96" s="46" t="s">
        <v>127</v>
      </c>
      <c r="H96" s="46" t="s">
        <v>939</v>
      </c>
      <c r="I96" s="47" t="s">
        <v>940</v>
      </c>
      <c r="J96" s="48" t="s">
        <v>941</v>
      </c>
      <c r="K96" s="48" t="s">
        <v>942</v>
      </c>
      <c r="L96" s="48" t="s">
        <v>643</v>
      </c>
      <c r="M96" s="48" t="s">
        <v>943</v>
      </c>
      <c r="N96" s="48" t="s">
        <v>216</v>
      </c>
      <c r="O96" s="49">
        <v>82794670.87</v>
      </c>
      <c r="P96" s="49">
        <v>-31359157.91</v>
      </c>
      <c r="Q96" s="49">
        <v>535885</v>
      </c>
      <c r="R96" s="49">
        <v>44683893.38</v>
      </c>
      <c r="S96" s="50" t="s">
        <v>1274</v>
      </c>
      <c r="T96" s="49">
        <v>7287504.58</v>
      </c>
      <c r="U96" s="48" t="s">
        <v>217</v>
      </c>
      <c r="V96" s="46" t="s">
        <v>1569</v>
      </c>
      <c r="W96" s="51">
        <f t="shared" si="1"/>
        <v>1552</v>
      </c>
    </row>
    <row r="97" spans="1:23" s="52" customFormat="1" ht="252.75" customHeight="1">
      <c r="A97" s="42">
        <v>6</v>
      </c>
      <c r="B97" s="43" t="s">
        <v>95</v>
      </c>
      <c r="C97" s="43" t="s">
        <v>94</v>
      </c>
      <c r="D97" s="43" t="s">
        <v>728</v>
      </c>
      <c r="E97" s="44">
        <v>1</v>
      </c>
      <c r="F97" s="45" t="s">
        <v>126</v>
      </c>
      <c r="G97" s="46" t="s">
        <v>127</v>
      </c>
      <c r="H97" s="46" t="s">
        <v>128</v>
      </c>
      <c r="I97" s="47" t="s">
        <v>987</v>
      </c>
      <c r="J97" s="48" t="s">
        <v>1240</v>
      </c>
      <c r="K97" s="48" t="s">
        <v>988</v>
      </c>
      <c r="L97" s="48" t="s">
        <v>643</v>
      </c>
      <c r="M97" s="48" t="s">
        <v>854</v>
      </c>
      <c r="N97" s="48" t="s">
        <v>216</v>
      </c>
      <c r="O97" s="49">
        <v>726543.25</v>
      </c>
      <c r="P97" s="49">
        <v>75868633.53</v>
      </c>
      <c r="Q97" s="49">
        <v>77345.4</v>
      </c>
      <c r="R97" s="49">
        <v>72907106.57</v>
      </c>
      <c r="S97" s="50" t="s">
        <v>1570</v>
      </c>
      <c r="T97" s="49">
        <v>722816419</v>
      </c>
      <c r="U97" s="48" t="s">
        <v>620</v>
      </c>
      <c r="V97" s="46" t="s">
        <v>1571</v>
      </c>
      <c r="W97" s="51">
        <f t="shared" si="1"/>
        <v>1562</v>
      </c>
    </row>
    <row r="98" spans="1:23" s="52" customFormat="1" ht="210.75" customHeight="1">
      <c r="A98" s="42">
        <v>6</v>
      </c>
      <c r="B98" s="43" t="s">
        <v>95</v>
      </c>
      <c r="C98" s="43" t="s">
        <v>94</v>
      </c>
      <c r="D98" s="43" t="s">
        <v>728</v>
      </c>
      <c r="E98" s="44">
        <v>1</v>
      </c>
      <c r="F98" s="45" t="s">
        <v>126</v>
      </c>
      <c r="G98" s="46" t="s">
        <v>127</v>
      </c>
      <c r="H98" s="46" t="s">
        <v>1021</v>
      </c>
      <c r="I98" s="47" t="s">
        <v>1022</v>
      </c>
      <c r="J98" s="48" t="s">
        <v>1023</v>
      </c>
      <c r="K98" s="48" t="s">
        <v>1024</v>
      </c>
      <c r="L98" s="48" t="s">
        <v>643</v>
      </c>
      <c r="M98" s="48" t="s">
        <v>854</v>
      </c>
      <c r="N98" s="48" t="s">
        <v>216</v>
      </c>
      <c r="O98" s="49">
        <v>2131212.28</v>
      </c>
      <c r="P98" s="49">
        <v>32206243.03</v>
      </c>
      <c r="Q98" s="49">
        <v>618977.03</v>
      </c>
      <c r="R98" s="49">
        <v>30413813.9</v>
      </c>
      <c r="S98" s="50" t="s">
        <v>1275</v>
      </c>
      <c r="T98" s="49">
        <v>4542618.44</v>
      </c>
      <c r="U98" s="48" t="s">
        <v>217</v>
      </c>
      <c r="V98" s="46" t="s">
        <v>1572</v>
      </c>
      <c r="W98" s="51">
        <f t="shared" si="1"/>
        <v>1568</v>
      </c>
    </row>
    <row r="99" spans="1:23" s="52" customFormat="1" ht="173.25" customHeight="1">
      <c r="A99" s="42">
        <v>6</v>
      </c>
      <c r="B99" s="43" t="s">
        <v>95</v>
      </c>
      <c r="C99" s="43" t="s">
        <v>94</v>
      </c>
      <c r="D99" s="43" t="s">
        <v>728</v>
      </c>
      <c r="E99" s="44">
        <v>1</v>
      </c>
      <c r="F99" s="45" t="s">
        <v>126</v>
      </c>
      <c r="G99" s="46" t="s">
        <v>127</v>
      </c>
      <c r="H99" s="46" t="s">
        <v>939</v>
      </c>
      <c r="I99" s="47" t="s">
        <v>1099</v>
      </c>
      <c r="J99" s="48" t="s">
        <v>1100</v>
      </c>
      <c r="K99" s="48" t="s">
        <v>1101</v>
      </c>
      <c r="L99" s="48" t="s">
        <v>643</v>
      </c>
      <c r="M99" s="48" t="s">
        <v>1102</v>
      </c>
      <c r="N99" s="48" t="s">
        <v>216</v>
      </c>
      <c r="O99" s="49">
        <v>6494239.39</v>
      </c>
      <c r="P99" s="49">
        <v>79870705.47</v>
      </c>
      <c r="Q99" s="49">
        <v>894453.66</v>
      </c>
      <c r="R99" s="49">
        <v>73602921.49</v>
      </c>
      <c r="S99" s="50" t="s">
        <v>1573</v>
      </c>
      <c r="T99" s="49">
        <v>13656477.03</v>
      </c>
      <c r="U99" s="48" t="s">
        <v>217</v>
      </c>
      <c r="V99" s="46" t="s">
        <v>1574</v>
      </c>
      <c r="W99" s="51">
        <f t="shared" si="1"/>
        <v>1585</v>
      </c>
    </row>
    <row r="100" spans="1:23" s="52" customFormat="1" ht="150.75" customHeight="1">
      <c r="A100" s="42">
        <v>6</v>
      </c>
      <c r="B100" s="43" t="s">
        <v>95</v>
      </c>
      <c r="C100" s="43" t="s">
        <v>94</v>
      </c>
      <c r="D100" s="43" t="s">
        <v>728</v>
      </c>
      <c r="E100" s="44">
        <v>1</v>
      </c>
      <c r="F100" s="45" t="s">
        <v>126</v>
      </c>
      <c r="G100" s="46" t="s">
        <v>127</v>
      </c>
      <c r="H100" s="46" t="s">
        <v>1357</v>
      </c>
      <c r="I100" s="47" t="s">
        <v>1358</v>
      </c>
      <c r="J100" s="48" t="s">
        <v>1359</v>
      </c>
      <c r="K100" s="48" t="s">
        <v>1360</v>
      </c>
      <c r="L100" s="48" t="s">
        <v>643</v>
      </c>
      <c r="M100" s="48" t="s">
        <v>1361</v>
      </c>
      <c r="N100" s="48" t="s">
        <v>216</v>
      </c>
      <c r="O100" s="49">
        <v>0</v>
      </c>
      <c r="P100" s="49">
        <v>0</v>
      </c>
      <c r="Q100" s="49">
        <v>0</v>
      </c>
      <c r="R100" s="49">
        <v>0</v>
      </c>
      <c r="S100" s="50" t="s">
        <v>1362</v>
      </c>
      <c r="T100" s="49">
        <v>0</v>
      </c>
      <c r="U100" s="48" t="s">
        <v>217</v>
      </c>
      <c r="V100" s="46" t="s">
        <v>1575</v>
      </c>
      <c r="W100" s="51">
        <f t="shared" si="1"/>
        <v>1607</v>
      </c>
    </row>
    <row r="101" spans="1:23" s="52" customFormat="1" ht="150.75" customHeight="1">
      <c r="A101" s="42">
        <v>6</v>
      </c>
      <c r="B101" s="43" t="s">
        <v>95</v>
      </c>
      <c r="C101" s="43" t="s">
        <v>94</v>
      </c>
      <c r="D101" s="43" t="s">
        <v>728</v>
      </c>
      <c r="E101" s="44">
        <v>1</v>
      </c>
      <c r="F101" s="45" t="s">
        <v>126</v>
      </c>
      <c r="G101" s="46" t="s">
        <v>127</v>
      </c>
      <c r="H101" s="46" t="s">
        <v>1363</v>
      </c>
      <c r="I101" s="47" t="s">
        <v>1364</v>
      </c>
      <c r="J101" s="48" t="s">
        <v>1365</v>
      </c>
      <c r="K101" s="48" t="s">
        <v>1366</v>
      </c>
      <c r="L101" s="48" t="s">
        <v>643</v>
      </c>
      <c r="M101" s="48" t="s">
        <v>1361</v>
      </c>
      <c r="N101" s="48" t="s">
        <v>216</v>
      </c>
      <c r="O101" s="49">
        <v>0</v>
      </c>
      <c r="P101" s="49">
        <v>0</v>
      </c>
      <c r="Q101" s="49">
        <v>0</v>
      </c>
      <c r="R101" s="49">
        <v>0</v>
      </c>
      <c r="S101" s="50" t="s">
        <v>1576</v>
      </c>
      <c r="T101" s="49">
        <v>0</v>
      </c>
      <c r="U101" s="48" t="s">
        <v>217</v>
      </c>
      <c r="V101" s="46" t="s">
        <v>1577</v>
      </c>
      <c r="W101" s="51">
        <f t="shared" si="1"/>
        <v>1608</v>
      </c>
    </row>
    <row r="102" spans="1:23" s="52" customFormat="1" ht="205.5" customHeight="1">
      <c r="A102" s="42">
        <v>6</v>
      </c>
      <c r="B102" s="43" t="s">
        <v>95</v>
      </c>
      <c r="C102" s="43" t="s">
        <v>94</v>
      </c>
      <c r="D102" s="43" t="s">
        <v>728</v>
      </c>
      <c r="E102" s="44">
        <v>1</v>
      </c>
      <c r="F102" s="45" t="s">
        <v>797</v>
      </c>
      <c r="G102" s="46" t="s">
        <v>798</v>
      </c>
      <c r="H102" s="46" t="s">
        <v>999</v>
      </c>
      <c r="I102" s="47" t="s">
        <v>1000</v>
      </c>
      <c r="J102" s="48" t="s">
        <v>1001</v>
      </c>
      <c r="K102" s="48" t="s">
        <v>1002</v>
      </c>
      <c r="L102" s="48" t="s">
        <v>214</v>
      </c>
      <c r="M102" s="48" t="s">
        <v>602</v>
      </c>
      <c r="N102" s="48" t="s">
        <v>612</v>
      </c>
      <c r="O102" s="49">
        <v>2186806709</v>
      </c>
      <c r="P102" s="49">
        <v>250046929.24</v>
      </c>
      <c r="Q102" s="49">
        <v>128592036.16</v>
      </c>
      <c r="R102" s="49">
        <v>5171179.73</v>
      </c>
      <c r="S102" s="50" t="s">
        <v>1277</v>
      </c>
      <c r="T102" s="49">
        <v>2560274494.67</v>
      </c>
      <c r="U102" s="48" t="s">
        <v>217</v>
      </c>
      <c r="V102" s="46" t="s">
        <v>1199</v>
      </c>
      <c r="W102" s="51">
        <f t="shared" si="1"/>
        <v>1565</v>
      </c>
    </row>
    <row r="103" spans="1:23" s="52" customFormat="1" ht="214.5" customHeight="1">
      <c r="A103" s="42">
        <v>6</v>
      </c>
      <c r="B103" s="43" t="s">
        <v>95</v>
      </c>
      <c r="C103" s="43" t="s">
        <v>94</v>
      </c>
      <c r="D103" s="43" t="s">
        <v>728</v>
      </c>
      <c r="E103" s="44">
        <v>1</v>
      </c>
      <c r="F103" s="45" t="s">
        <v>797</v>
      </c>
      <c r="G103" s="46" t="s">
        <v>798</v>
      </c>
      <c r="H103" s="46" t="s">
        <v>1003</v>
      </c>
      <c r="I103" s="47" t="s">
        <v>1004</v>
      </c>
      <c r="J103" s="48" t="s">
        <v>1005</v>
      </c>
      <c r="K103" s="48" t="s">
        <v>1006</v>
      </c>
      <c r="L103" s="48" t="s">
        <v>214</v>
      </c>
      <c r="M103" s="48" t="s">
        <v>602</v>
      </c>
      <c r="N103" s="48" t="s">
        <v>612</v>
      </c>
      <c r="O103" s="49">
        <v>341584767.55</v>
      </c>
      <c r="P103" s="49">
        <v>62796908.12</v>
      </c>
      <c r="Q103" s="49">
        <v>19568137.85</v>
      </c>
      <c r="R103" s="49">
        <v>15122439.23</v>
      </c>
      <c r="S103" s="50" t="s">
        <v>1278</v>
      </c>
      <c r="T103" s="49">
        <v>408827374.29</v>
      </c>
      <c r="U103" s="48" t="s">
        <v>217</v>
      </c>
      <c r="V103" s="46" t="s">
        <v>1241</v>
      </c>
      <c r="W103" s="51">
        <f t="shared" si="1"/>
        <v>1566</v>
      </c>
    </row>
    <row r="104" spans="1:23" s="41" customFormat="1" ht="12.75" outlineLevel="1">
      <c r="A104" s="25"/>
      <c r="B104" s="56" t="s">
        <v>251</v>
      </c>
      <c r="C104" s="57"/>
      <c r="D104" s="57"/>
      <c r="E104" s="11">
        <f>SUBTOTAL(9,E105:E114)</f>
        <v>8</v>
      </c>
      <c r="F104" s="12"/>
      <c r="G104" s="12"/>
      <c r="H104" s="12"/>
      <c r="I104" s="13"/>
      <c r="J104" s="12"/>
      <c r="K104" s="12"/>
      <c r="L104" s="12"/>
      <c r="M104" s="12"/>
      <c r="N104" s="12"/>
      <c r="O104" s="14"/>
      <c r="P104" s="14"/>
      <c r="Q104" s="14"/>
      <c r="R104" s="14"/>
      <c r="S104" s="12"/>
      <c r="T104" s="14"/>
      <c r="U104" s="12"/>
      <c r="V104" s="12"/>
      <c r="W104" s="40"/>
    </row>
    <row r="105" spans="1:23" s="41" customFormat="1" ht="12.75" outlineLevel="2">
      <c r="A105" s="24"/>
      <c r="B105" s="54" t="s">
        <v>249</v>
      </c>
      <c r="C105" s="55"/>
      <c r="D105" s="55"/>
      <c r="E105" s="20">
        <f>SUBTOTAL(9,E106:E112)</f>
        <v>7</v>
      </c>
      <c r="F105" s="21"/>
      <c r="G105" s="21"/>
      <c r="H105" s="21"/>
      <c r="I105" s="22"/>
      <c r="J105" s="21"/>
      <c r="K105" s="21"/>
      <c r="L105" s="21"/>
      <c r="M105" s="21"/>
      <c r="N105" s="21"/>
      <c r="O105" s="23"/>
      <c r="P105" s="23"/>
      <c r="Q105" s="23"/>
      <c r="R105" s="23"/>
      <c r="S105" s="21"/>
      <c r="T105" s="23"/>
      <c r="U105" s="21"/>
      <c r="V105" s="21"/>
      <c r="W105" s="40"/>
    </row>
    <row r="106" spans="1:23" s="52" customFormat="1" ht="207" customHeight="1">
      <c r="A106" s="42">
        <v>6</v>
      </c>
      <c r="B106" s="43" t="s">
        <v>95</v>
      </c>
      <c r="C106" s="43" t="s">
        <v>62</v>
      </c>
      <c r="D106" s="43" t="s">
        <v>181</v>
      </c>
      <c r="E106" s="44">
        <v>1</v>
      </c>
      <c r="F106" s="45">
        <v>210</v>
      </c>
      <c r="G106" s="46" t="s">
        <v>616</v>
      </c>
      <c r="H106" s="46" t="s">
        <v>820</v>
      </c>
      <c r="I106" s="47" t="s">
        <v>617</v>
      </c>
      <c r="J106" s="48" t="s">
        <v>200</v>
      </c>
      <c r="K106" s="48" t="s">
        <v>618</v>
      </c>
      <c r="L106" s="48" t="s">
        <v>214</v>
      </c>
      <c r="M106" s="48" t="s">
        <v>619</v>
      </c>
      <c r="N106" s="48" t="s">
        <v>216</v>
      </c>
      <c r="O106" s="49">
        <v>0</v>
      </c>
      <c r="P106" s="49">
        <v>0</v>
      </c>
      <c r="Q106" s="49">
        <v>0</v>
      </c>
      <c r="R106" s="49">
        <v>0</v>
      </c>
      <c r="S106" s="50" t="s">
        <v>1578</v>
      </c>
      <c r="T106" s="49">
        <v>6799223.13</v>
      </c>
      <c r="U106" s="48" t="s">
        <v>620</v>
      </c>
      <c r="V106" s="46" t="s">
        <v>1579</v>
      </c>
      <c r="W106" s="51">
        <f aca="true" t="shared" si="2" ref="W106:W112">IF(OR(LEFT(I106)="7",LEFT(I106,1)="8"),VALUE(RIGHT(I106,3)),VALUE(RIGHT(I106,4)))</f>
        <v>54</v>
      </c>
    </row>
    <row r="107" spans="1:23" s="52" customFormat="1" ht="190.5" customHeight="1">
      <c r="A107" s="42">
        <v>6</v>
      </c>
      <c r="B107" s="43" t="s">
        <v>95</v>
      </c>
      <c r="C107" s="43" t="s">
        <v>62</v>
      </c>
      <c r="D107" s="43" t="s">
        <v>181</v>
      </c>
      <c r="E107" s="44">
        <v>1</v>
      </c>
      <c r="F107" s="45">
        <v>210</v>
      </c>
      <c r="G107" s="46" t="s">
        <v>616</v>
      </c>
      <c r="H107" s="46" t="s">
        <v>616</v>
      </c>
      <c r="I107" s="47" t="s">
        <v>204</v>
      </c>
      <c r="J107" s="48" t="s">
        <v>205</v>
      </c>
      <c r="K107" s="48" t="s">
        <v>713</v>
      </c>
      <c r="L107" s="48" t="s">
        <v>214</v>
      </c>
      <c r="M107" s="48" t="s">
        <v>215</v>
      </c>
      <c r="N107" s="48" t="s">
        <v>607</v>
      </c>
      <c r="O107" s="49">
        <v>0</v>
      </c>
      <c r="P107" s="49">
        <v>0</v>
      </c>
      <c r="Q107" s="49">
        <v>0</v>
      </c>
      <c r="R107" s="49">
        <v>0</v>
      </c>
      <c r="S107" s="50" t="s">
        <v>1580</v>
      </c>
      <c r="T107" s="49">
        <v>0</v>
      </c>
      <c r="U107" s="48" t="s">
        <v>620</v>
      </c>
      <c r="V107" s="46" t="s">
        <v>1581</v>
      </c>
      <c r="W107" s="51">
        <f t="shared" si="2"/>
        <v>91</v>
      </c>
    </row>
    <row r="108" spans="1:23" s="52" customFormat="1" ht="244.5" customHeight="1">
      <c r="A108" s="42">
        <v>6</v>
      </c>
      <c r="B108" s="43" t="s">
        <v>95</v>
      </c>
      <c r="C108" s="43" t="s">
        <v>62</v>
      </c>
      <c r="D108" s="43" t="s">
        <v>181</v>
      </c>
      <c r="E108" s="44">
        <v>1</v>
      </c>
      <c r="F108" s="45">
        <v>210</v>
      </c>
      <c r="G108" s="46" t="s">
        <v>616</v>
      </c>
      <c r="H108" s="46" t="s">
        <v>616</v>
      </c>
      <c r="I108" s="47" t="s">
        <v>206</v>
      </c>
      <c r="J108" s="48" t="s">
        <v>207</v>
      </c>
      <c r="K108" s="48" t="s">
        <v>208</v>
      </c>
      <c r="L108" s="48" t="s">
        <v>214</v>
      </c>
      <c r="M108" s="48" t="s">
        <v>215</v>
      </c>
      <c r="N108" s="48" t="s">
        <v>216</v>
      </c>
      <c r="O108" s="49">
        <v>0</v>
      </c>
      <c r="P108" s="49">
        <v>0</v>
      </c>
      <c r="Q108" s="49">
        <v>0</v>
      </c>
      <c r="R108" s="49">
        <v>0</v>
      </c>
      <c r="S108" s="50" t="s">
        <v>1582</v>
      </c>
      <c r="T108" s="49">
        <v>7572322.94</v>
      </c>
      <c r="U108" s="48" t="s">
        <v>620</v>
      </c>
      <c r="V108" s="46" t="s">
        <v>1583</v>
      </c>
      <c r="W108" s="51">
        <f t="shared" si="2"/>
        <v>151</v>
      </c>
    </row>
    <row r="109" spans="1:23" s="52" customFormat="1" ht="213" customHeight="1">
      <c r="A109" s="42">
        <v>6</v>
      </c>
      <c r="B109" s="43" t="s">
        <v>95</v>
      </c>
      <c r="C109" s="43" t="s">
        <v>62</v>
      </c>
      <c r="D109" s="43" t="s">
        <v>181</v>
      </c>
      <c r="E109" s="44">
        <v>1</v>
      </c>
      <c r="F109" s="45">
        <v>212</v>
      </c>
      <c r="G109" s="46" t="s">
        <v>202</v>
      </c>
      <c r="H109" s="46" t="s">
        <v>633</v>
      </c>
      <c r="I109" s="47" t="s">
        <v>485</v>
      </c>
      <c r="J109" s="48" t="s">
        <v>486</v>
      </c>
      <c r="K109" s="48" t="s">
        <v>764</v>
      </c>
      <c r="L109" s="48" t="s">
        <v>214</v>
      </c>
      <c r="M109" s="48" t="s">
        <v>619</v>
      </c>
      <c r="N109" s="48" t="s">
        <v>216</v>
      </c>
      <c r="O109" s="49">
        <v>0</v>
      </c>
      <c r="P109" s="49">
        <v>0</v>
      </c>
      <c r="Q109" s="49">
        <v>0</v>
      </c>
      <c r="R109" s="49">
        <v>0</v>
      </c>
      <c r="S109" s="50" t="s">
        <v>1584</v>
      </c>
      <c r="T109" s="49">
        <v>0</v>
      </c>
      <c r="U109" s="48" t="s">
        <v>620</v>
      </c>
      <c r="V109" s="46" t="s">
        <v>1103</v>
      </c>
      <c r="W109" s="51">
        <f t="shared" si="2"/>
        <v>189</v>
      </c>
    </row>
    <row r="110" spans="1:23" s="52" customFormat="1" ht="220.5" customHeight="1">
      <c r="A110" s="42">
        <v>6</v>
      </c>
      <c r="B110" s="43" t="s">
        <v>95</v>
      </c>
      <c r="C110" s="43" t="s">
        <v>62</v>
      </c>
      <c r="D110" s="43" t="s">
        <v>181</v>
      </c>
      <c r="E110" s="44">
        <v>1</v>
      </c>
      <c r="F110" s="45">
        <v>213</v>
      </c>
      <c r="G110" s="46" t="s">
        <v>715</v>
      </c>
      <c r="H110" s="46" t="s">
        <v>715</v>
      </c>
      <c r="I110" s="47">
        <v>20160621301591</v>
      </c>
      <c r="J110" s="48" t="s">
        <v>1188</v>
      </c>
      <c r="K110" s="48" t="s">
        <v>1189</v>
      </c>
      <c r="L110" s="48" t="s">
        <v>480</v>
      </c>
      <c r="M110" s="48" t="s">
        <v>990</v>
      </c>
      <c r="N110" s="48" t="s">
        <v>727</v>
      </c>
      <c r="O110" s="49">
        <v>364698040.23</v>
      </c>
      <c r="P110" s="49">
        <v>104620.68</v>
      </c>
      <c r="Q110" s="49">
        <v>20992661.09</v>
      </c>
      <c r="R110" s="49">
        <v>41417863.5</v>
      </c>
      <c r="S110" s="50" t="s">
        <v>1585</v>
      </c>
      <c r="T110" s="49">
        <v>344377458.5</v>
      </c>
      <c r="U110" s="48" t="s">
        <v>620</v>
      </c>
      <c r="V110" s="46" t="s">
        <v>1586</v>
      </c>
      <c r="W110" s="51">
        <f t="shared" si="2"/>
        <v>1591</v>
      </c>
    </row>
    <row r="111" spans="1:23" s="52" customFormat="1" ht="214.5" customHeight="1">
      <c r="A111" s="42">
        <v>6</v>
      </c>
      <c r="B111" s="43" t="s">
        <v>95</v>
      </c>
      <c r="C111" s="43" t="s">
        <v>62</v>
      </c>
      <c r="D111" s="43" t="s">
        <v>181</v>
      </c>
      <c r="E111" s="44">
        <v>1</v>
      </c>
      <c r="F111" s="45">
        <v>215</v>
      </c>
      <c r="G111" s="46" t="s">
        <v>483</v>
      </c>
      <c r="H111" s="46" t="s">
        <v>633</v>
      </c>
      <c r="I111" s="47">
        <v>20080621501486</v>
      </c>
      <c r="J111" s="48" t="s">
        <v>634</v>
      </c>
      <c r="K111" s="48" t="s">
        <v>964</v>
      </c>
      <c r="L111" s="48" t="s">
        <v>214</v>
      </c>
      <c r="M111" s="48" t="s">
        <v>530</v>
      </c>
      <c r="N111" s="48" t="s">
        <v>216</v>
      </c>
      <c r="O111" s="49">
        <v>198224898.16</v>
      </c>
      <c r="P111" s="49">
        <v>0</v>
      </c>
      <c r="Q111" s="49">
        <v>0</v>
      </c>
      <c r="R111" s="49">
        <v>0</v>
      </c>
      <c r="S111" s="50" t="s">
        <v>1587</v>
      </c>
      <c r="T111" s="49">
        <v>0</v>
      </c>
      <c r="U111" s="48" t="s">
        <v>217</v>
      </c>
      <c r="V111" s="46" t="s">
        <v>1588</v>
      </c>
      <c r="W111" s="51">
        <f t="shared" si="2"/>
        <v>1486</v>
      </c>
    </row>
    <row r="112" spans="1:23" s="52" customFormat="1" ht="363" customHeight="1">
      <c r="A112" s="42">
        <v>6</v>
      </c>
      <c r="B112" s="43" t="s">
        <v>95</v>
      </c>
      <c r="C112" s="43" t="s">
        <v>62</v>
      </c>
      <c r="D112" s="43" t="s">
        <v>181</v>
      </c>
      <c r="E112" s="44">
        <v>1</v>
      </c>
      <c r="F112" s="45" t="s">
        <v>203</v>
      </c>
      <c r="G112" s="46" t="s">
        <v>631</v>
      </c>
      <c r="H112" s="46" t="s">
        <v>631</v>
      </c>
      <c r="I112" s="47" t="s">
        <v>796</v>
      </c>
      <c r="J112" s="48" t="s">
        <v>14</v>
      </c>
      <c r="K112" s="48" t="s">
        <v>15</v>
      </c>
      <c r="L112" s="48" t="s">
        <v>214</v>
      </c>
      <c r="M112" s="48" t="s">
        <v>215</v>
      </c>
      <c r="N112" s="48" t="s">
        <v>216</v>
      </c>
      <c r="O112" s="49">
        <v>0</v>
      </c>
      <c r="P112" s="49">
        <v>0</v>
      </c>
      <c r="Q112" s="49">
        <v>0</v>
      </c>
      <c r="R112" s="49">
        <v>0</v>
      </c>
      <c r="S112" s="50" t="s">
        <v>1589</v>
      </c>
      <c r="T112" s="49">
        <v>0</v>
      </c>
      <c r="U112" s="48" t="s">
        <v>620</v>
      </c>
      <c r="V112" s="46" t="s">
        <v>1590</v>
      </c>
      <c r="W112" s="51">
        <f t="shared" si="2"/>
        <v>368</v>
      </c>
    </row>
    <row r="113" spans="1:23" s="41" customFormat="1" ht="12.75" outlineLevel="2">
      <c r="A113" s="24"/>
      <c r="B113" s="54" t="s">
        <v>16</v>
      </c>
      <c r="C113" s="55"/>
      <c r="D113" s="55"/>
      <c r="E113" s="20">
        <f>SUBTOTAL(9,E114:E114)</f>
        <v>1</v>
      </c>
      <c r="F113" s="21"/>
      <c r="G113" s="21"/>
      <c r="H113" s="21"/>
      <c r="I113" s="22"/>
      <c r="J113" s="21"/>
      <c r="K113" s="21"/>
      <c r="L113" s="21"/>
      <c r="M113" s="21"/>
      <c r="N113" s="21"/>
      <c r="O113" s="23"/>
      <c r="P113" s="23"/>
      <c r="Q113" s="23"/>
      <c r="R113" s="23"/>
      <c r="S113" s="21"/>
      <c r="T113" s="23"/>
      <c r="U113" s="21"/>
      <c r="V113" s="21"/>
      <c r="W113" s="40"/>
    </row>
    <row r="114" spans="1:23" s="52" customFormat="1" ht="150.75" customHeight="1">
      <c r="A114" s="42">
        <v>6</v>
      </c>
      <c r="B114" s="43" t="s">
        <v>95</v>
      </c>
      <c r="C114" s="43" t="s">
        <v>62</v>
      </c>
      <c r="D114" s="43" t="s">
        <v>728</v>
      </c>
      <c r="E114" s="44">
        <v>1</v>
      </c>
      <c r="F114" s="45" t="s">
        <v>615</v>
      </c>
      <c r="G114" s="46" t="s">
        <v>48</v>
      </c>
      <c r="H114" s="46" t="s">
        <v>331</v>
      </c>
      <c r="I114" s="47" t="s">
        <v>774</v>
      </c>
      <c r="J114" s="48" t="s">
        <v>775</v>
      </c>
      <c r="K114" s="48" t="s">
        <v>776</v>
      </c>
      <c r="L114" s="48" t="s">
        <v>214</v>
      </c>
      <c r="M114" s="48" t="s">
        <v>619</v>
      </c>
      <c r="N114" s="48" t="s">
        <v>216</v>
      </c>
      <c r="O114" s="49">
        <v>0</v>
      </c>
      <c r="P114" s="49">
        <v>0</v>
      </c>
      <c r="Q114" s="49">
        <v>0</v>
      </c>
      <c r="R114" s="49">
        <v>0</v>
      </c>
      <c r="S114" s="50" t="s">
        <v>1279</v>
      </c>
      <c r="T114" s="49">
        <v>0</v>
      </c>
      <c r="U114" s="48" t="s">
        <v>217</v>
      </c>
      <c r="V114" s="46" t="s">
        <v>906</v>
      </c>
      <c r="W114" s="51">
        <f>IF(OR(LEFT(I114)="7",LEFT(I114,1)="8"),VALUE(RIGHT(I114,3)),VALUE(RIGHT(I114,4)))</f>
        <v>585</v>
      </c>
    </row>
    <row r="115" spans="1:23" s="41" customFormat="1" ht="12.75" outlineLevel="1">
      <c r="A115" s="25"/>
      <c r="B115" s="56" t="s">
        <v>253</v>
      </c>
      <c r="C115" s="57"/>
      <c r="D115" s="57"/>
      <c r="E115" s="11">
        <f>SUBTOTAL(9,E117:E117)</f>
        <v>1</v>
      </c>
      <c r="F115" s="12"/>
      <c r="G115" s="12"/>
      <c r="H115" s="12"/>
      <c r="I115" s="13"/>
      <c r="J115" s="12"/>
      <c r="K115" s="12"/>
      <c r="L115" s="12"/>
      <c r="M115" s="12"/>
      <c r="N115" s="12"/>
      <c r="O115" s="14"/>
      <c r="P115" s="14"/>
      <c r="Q115" s="14"/>
      <c r="R115" s="14"/>
      <c r="S115" s="12"/>
      <c r="T115" s="14"/>
      <c r="U115" s="12"/>
      <c r="V115" s="12"/>
      <c r="W115" s="40"/>
    </row>
    <row r="116" spans="1:23" s="41" customFormat="1" ht="12.75" outlineLevel="2">
      <c r="A116" s="24"/>
      <c r="B116" s="54" t="s">
        <v>249</v>
      </c>
      <c r="C116" s="55"/>
      <c r="D116" s="55"/>
      <c r="E116" s="20">
        <f>SUBTOTAL(9,E117:E117)</f>
        <v>1</v>
      </c>
      <c r="F116" s="21"/>
      <c r="G116" s="21"/>
      <c r="H116" s="21"/>
      <c r="I116" s="22"/>
      <c r="J116" s="21"/>
      <c r="K116" s="21"/>
      <c r="L116" s="21"/>
      <c r="M116" s="21"/>
      <c r="N116" s="21"/>
      <c r="O116" s="23"/>
      <c r="P116" s="23"/>
      <c r="Q116" s="23"/>
      <c r="R116" s="23"/>
      <c r="S116" s="21"/>
      <c r="T116" s="23"/>
      <c r="U116" s="21"/>
      <c r="V116" s="21"/>
      <c r="W116" s="40"/>
    </row>
    <row r="117" spans="1:23" s="52" customFormat="1" ht="198" customHeight="1">
      <c r="A117" s="42">
        <v>6</v>
      </c>
      <c r="B117" s="43" t="s">
        <v>95</v>
      </c>
      <c r="C117" s="43" t="s">
        <v>156</v>
      </c>
      <c r="D117" s="43" t="s">
        <v>181</v>
      </c>
      <c r="E117" s="44">
        <v>1</v>
      </c>
      <c r="F117" s="45" t="s">
        <v>352</v>
      </c>
      <c r="G117" s="46" t="s">
        <v>353</v>
      </c>
      <c r="H117" s="46" t="s">
        <v>353</v>
      </c>
      <c r="I117" s="47" t="s">
        <v>354</v>
      </c>
      <c r="J117" s="48" t="s">
        <v>355</v>
      </c>
      <c r="K117" s="48" t="s">
        <v>356</v>
      </c>
      <c r="L117" s="48" t="s">
        <v>643</v>
      </c>
      <c r="M117" s="48" t="s">
        <v>357</v>
      </c>
      <c r="N117" s="48" t="s">
        <v>216</v>
      </c>
      <c r="O117" s="49">
        <v>11626779699</v>
      </c>
      <c r="P117" s="49">
        <v>75428984635</v>
      </c>
      <c r="Q117" s="49">
        <v>776394493</v>
      </c>
      <c r="R117" s="49">
        <v>87832158827</v>
      </c>
      <c r="S117" s="50" t="s">
        <v>1591</v>
      </c>
      <c r="T117" s="49">
        <v>0</v>
      </c>
      <c r="U117" s="48" t="s">
        <v>620</v>
      </c>
      <c r="V117" s="46" t="s">
        <v>1592</v>
      </c>
      <c r="W117" s="51">
        <f>IF(OR(LEFT(I117)="7",LEFT(I117,1)="8"),VALUE(RIGHT(I117,3)),VALUE(RIGHT(I117,4)))</f>
        <v>1330</v>
      </c>
    </row>
    <row r="118" spans="1:23" s="39" customFormat="1" ht="27" customHeight="1" outlineLevel="3">
      <c r="A118" s="15"/>
      <c r="B118" s="58" t="s">
        <v>209</v>
      </c>
      <c r="C118" s="59"/>
      <c r="D118" s="59"/>
      <c r="E118" s="16">
        <f>SUBTOTAL(9,E119:E126)</f>
        <v>4</v>
      </c>
      <c r="F118" s="30"/>
      <c r="G118" s="30"/>
      <c r="H118" s="30"/>
      <c r="I118" s="17"/>
      <c r="J118" s="30"/>
      <c r="K118" s="30"/>
      <c r="L118" s="30"/>
      <c r="M118" s="30"/>
      <c r="N118" s="30"/>
      <c r="O118" s="18"/>
      <c r="P118" s="19"/>
      <c r="Q118" s="19"/>
      <c r="R118" s="19"/>
      <c r="S118" s="30"/>
      <c r="T118" s="19"/>
      <c r="U118" s="30"/>
      <c r="V118" s="30"/>
      <c r="W118" s="38"/>
    </row>
    <row r="119" spans="1:23" s="41" customFormat="1" ht="12.75" outlineLevel="1">
      <c r="A119" s="25"/>
      <c r="B119" s="56" t="s">
        <v>626</v>
      </c>
      <c r="C119" s="57" t="s">
        <v>624</v>
      </c>
      <c r="D119" s="57"/>
      <c r="E119" s="11">
        <f>SUBTOTAL(9,E121:E123)</f>
        <v>3</v>
      </c>
      <c r="F119" s="12"/>
      <c r="G119" s="12"/>
      <c r="H119" s="12"/>
      <c r="I119" s="13"/>
      <c r="J119" s="12"/>
      <c r="K119" s="12"/>
      <c r="L119" s="12"/>
      <c r="M119" s="12"/>
      <c r="N119" s="12"/>
      <c r="O119" s="14"/>
      <c r="P119" s="14"/>
      <c r="Q119" s="14"/>
      <c r="R119" s="14"/>
      <c r="S119" s="12"/>
      <c r="T119" s="14"/>
      <c r="U119" s="12"/>
      <c r="V119" s="12"/>
      <c r="W119" s="40"/>
    </row>
    <row r="120" spans="1:23" s="41" customFormat="1" ht="12.75" outlineLevel="2">
      <c r="A120" s="24"/>
      <c r="B120" s="54" t="s">
        <v>249</v>
      </c>
      <c r="C120" s="55"/>
      <c r="D120" s="55"/>
      <c r="E120" s="20">
        <f>SUBTOTAL(9,E121:E123)</f>
        <v>3</v>
      </c>
      <c r="F120" s="21"/>
      <c r="G120" s="21"/>
      <c r="H120" s="21"/>
      <c r="I120" s="22"/>
      <c r="J120" s="21"/>
      <c r="K120" s="21"/>
      <c r="L120" s="21"/>
      <c r="M120" s="21"/>
      <c r="N120" s="21"/>
      <c r="O120" s="23"/>
      <c r="P120" s="23"/>
      <c r="Q120" s="23"/>
      <c r="R120" s="23"/>
      <c r="S120" s="21"/>
      <c r="T120" s="23"/>
      <c r="U120" s="21"/>
      <c r="V120" s="21"/>
      <c r="W120" s="40"/>
    </row>
    <row r="121" spans="1:23" s="52" customFormat="1" ht="231.75" customHeight="1">
      <c r="A121" s="42">
        <v>7</v>
      </c>
      <c r="B121" s="43" t="s">
        <v>209</v>
      </c>
      <c r="C121" s="43" t="s">
        <v>94</v>
      </c>
      <c r="D121" s="43" t="s">
        <v>181</v>
      </c>
      <c r="E121" s="44">
        <v>1</v>
      </c>
      <c r="F121" s="45">
        <v>110</v>
      </c>
      <c r="G121" s="46" t="s">
        <v>567</v>
      </c>
      <c r="H121" s="46" t="s">
        <v>468</v>
      </c>
      <c r="I121" s="47">
        <v>20070711001474</v>
      </c>
      <c r="J121" s="48" t="s">
        <v>53</v>
      </c>
      <c r="K121" s="48" t="s">
        <v>54</v>
      </c>
      <c r="L121" s="48" t="s">
        <v>214</v>
      </c>
      <c r="M121" s="48" t="s">
        <v>348</v>
      </c>
      <c r="N121" s="48" t="s">
        <v>216</v>
      </c>
      <c r="O121" s="49">
        <v>10246315926.73</v>
      </c>
      <c r="P121" s="49">
        <v>46647221653</v>
      </c>
      <c r="Q121" s="49">
        <v>37450282.92</v>
      </c>
      <c r="R121" s="49">
        <v>2355039830.51</v>
      </c>
      <c r="S121" s="50" t="s">
        <v>1280</v>
      </c>
      <c r="T121" s="49">
        <v>48779662599.35</v>
      </c>
      <c r="U121" s="48" t="s">
        <v>217</v>
      </c>
      <c r="V121" s="46" t="s">
        <v>907</v>
      </c>
      <c r="W121" s="51">
        <f>IF(OR(LEFT(I121)="7",LEFT(I121,1)="8"),VALUE(RIGHT(I121,3)),VALUE(RIGHT(I121,4)))</f>
        <v>1474</v>
      </c>
    </row>
    <row r="122" spans="1:23" s="52" customFormat="1" ht="207" customHeight="1">
      <c r="A122" s="42">
        <v>7</v>
      </c>
      <c r="B122" s="43" t="s">
        <v>209</v>
      </c>
      <c r="C122" s="43" t="s">
        <v>94</v>
      </c>
      <c r="D122" s="43" t="s">
        <v>181</v>
      </c>
      <c r="E122" s="44">
        <v>1</v>
      </c>
      <c r="F122" s="45">
        <v>111</v>
      </c>
      <c r="G122" s="46" t="s">
        <v>1593</v>
      </c>
      <c r="H122" s="46" t="s">
        <v>468</v>
      </c>
      <c r="I122" s="47">
        <v>700002210104</v>
      </c>
      <c r="J122" s="48" t="s">
        <v>622</v>
      </c>
      <c r="K122" s="48" t="s">
        <v>213</v>
      </c>
      <c r="L122" s="48" t="s">
        <v>214</v>
      </c>
      <c r="M122" s="48" t="s">
        <v>215</v>
      </c>
      <c r="N122" s="48" t="s">
        <v>216</v>
      </c>
      <c r="O122" s="49">
        <v>13050129.1</v>
      </c>
      <c r="P122" s="49">
        <v>0</v>
      </c>
      <c r="Q122" s="49">
        <v>682159.87</v>
      </c>
      <c r="R122" s="49">
        <v>2408363.57</v>
      </c>
      <c r="S122" s="50" t="s">
        <v>1594</v>
      </c>
      <c r="T122" s="49">
        <v>11323925.4</v>
      </c>
      <c r="U122" s="48" t="s">
        <v>217</v>
      </c>
      <c r="V122" s="46" t="s">
        <v>898</v>
      </c>
      <c r="W122" s="51">
        <f>IF(OR(LEFT(I122)="7",LEFT(I122,1)="8"),VALUE(RIGHT(I122,3)),VALUE(RIGHT(I122,4)))</f>
        <v>104</v>
      </c>
    </row>
    <row r="123" spans="1:23" s="52" customFormat="1" ht="150.75" customHeight="1">
      <c r="A123" s="42">
        <v>7</v>
      </c>
      <c r="B123" s="43" t="s">
        <v>209</v>
      </c>
      <c r="C123" s="43" t="s">
        <v>94</v>
      </c>
      <c r="D123" s="43" t="s">
        <v>181</v>
      </c>
      <c r="E123" s="44">
        <v>1</v>
      </c>
      <c r="F123" s="45">
        <v>120</v>
      </c>
      <c r="G123" s="46" t="s">
        <v>210</v>
      </c>
      <c r="H123" s="46" t="s">
        <v>468</v>
      </c>
      <c r="I123" s="47">
        <v>700007120240</v>
      </c>
      <c r="J123" s="48" t="s">
        <v>211</v>
      </c>
      <c r="K123" s="48" t="s">
        <v>835</v>
      </c>
      <c r="L123" s="48" t="s">
        <v>214</v>
      </c>
      <c r="M123" s="48" t="s">
        <v>348</v>
      </c>
      <c r="N123" s="48" t="s">
        <v>727</v>
      </c>
      <c r="O123" s="49">
        <v>242536985.12</v>
      </c>
      <c r="P123" s="49">
        <v>4140000</v>
      </c>
      <c r="Q123" s="49">
        <v>1890233.45</v>
      </c>
      <c r="R123" s="49">
        <v>47308328.43</v>
      </c>
      <c r="S123" s="50" t="s">
        <v>1281</v>
      </c>
      <c r="T123" s="49">
        <v>207621181.14</v>
      </c>
      <c r="U123" s="48" t="s">
        <v>217</v>
      </c>
      <c r="V123" s="46" t="s">
        <v>908</v>
      </c>
      <c r="W123" s="51">
        <f>IF(OR(LEFT(I123)="7",LEFT(I123,1)="8"),VALUE(RIGHT(I123,3)),VALUE(RIGHT(I123,4)))</f>
        <v>240</v>
      </c>
    </row>
    <row r="124" spans="1:23" s="41" customFormat="1" ht="12.75" outlineLevel="1">
      <c r="A124" s="25"/>
      <c r="B124" s="56" t="s">
        <v>251</v>
      </c>
      <c r="C124" s="57"/>
      <c r="D124" s="57"/>
      <c r="E124" s="11">
        <f>SUBTOTAL(9,E125:E126)</f>
        <v>1</v>
      </c>
      <c r="F124" s="12"/>
      <c r="G124" s="12"/>
      <c r="H124" s="12"/>
      <c r="I124" s="13"/>
      <c r="J124" s="12"/>
      <c r="K124" s="12"/>
      <c r="L124" s="12"/>
      <c r="M124" s="12"/>
      <c r="N124" s="12"/>
      <c r="O124" s="14"/>
      <c r="P124" s="14"/>
      <c r="Q124" s="14"/>
      <c r="R124" s="14"/>
      <c r="S124" s="12"/>
      <c r="T124" s="14"/>
      <c r="U124" s="12"/>
      <c r="V124" s="12"/>
      <c r="W124" s="40"/>
    </row>
    <row r="125" spans="1:23" s="41" customFormat="1" ht="12.75" outlineLevel="2">
      <c r="A125" s="24"/>
      <c r="B125" s="54" t="s">
        <v>249</v>
      </c>
      <c r="C125" s="55"/>
      <c r="D125" s="55"/>
      <c r="E125" s="20">
        <f>SUBTOTAL(9,E126:E126)</f>
        <v>1</v>
      </c>
      <c r="F125" s="21"/>
      <c r="G125" s="21"/>
      <c r="H125" s="21"/>
      <c r="I125" s="22"/>
      <c r="J125" s="21"/>
      <c r="K125" s="21"/>
      <c r="L125" s="21"/>
      <c r="M125" s="21"/>
      <c r="N125" s="21"/>
      <c r="O125" s="23"/>
      <c r="P125" s="23"/>
      <c r="Q125" s="23"/>
      <c r="R125" s="23"/>
      <c r="S125" s="21"/>
      <c r="T125" s="23"/>
      <c r="U125" s="21"/>
      <c r="V125" s="21"/>
      <c r="W125" s="40"/>
    </row>
    <row r="126" spans="1:23" s="52" customFormat="1" ht="183" customHeight="1">
      <c r="A126" s="42">
        <v>7</v>
      </c>
      <c r="B126" s="43" t="s">
        <v>209</v>
      </c>
      <c r="C126" s="43" t="s">
        <v>62</v>
      </c>
      <c r="D126" s="43" t="s">
        <v>181</v>
      </c>
      <c r="E126" s="44">
        <v>1</v>
      </c>
      <c r="F126" s="45" t="s">
        <v>212</v>
      </c>
      <c r="G126" s="46" t="s">
        <v>596</v>
      </c>
      <c r="H126" s="46" t="s">
        <v>596</v>
      </c>
      <c r="I126" s="47" t="s">
        <v>837</v>
      </c>
      <c r="J126" s="48" t="s">
        <v>836</v>
      </c>
      <c r="K126" s="48" t="s">
        <v>838</v>
      </c>
      <c r="L126" s="48" t="s">
        <v>214</v>
      </c>
      <c r="M126" s="48" t="s">
        <v>348</v>
      </c>
      <c r="N126" s="48" t="s">
        <v>312</v>
      </c>
      <c r="O126" s="49">
        <v>96525873.64</v>
      </c>
      <c r="P126" s="49">
        <v>21587427808.43</v>
      </c>
      <c r="Q126" s="49">
        <v>1820607.13</v>
      </c>
      <c r="R126" s="49">
        <v>21597655319.44</v>
      </c>
      <c r="S126" s="50" t="s">
        <v>1282</v>
      </c>
      <c r="T126" s="49">
        <v>88118969.76</v>
      </c>
      <c r="U126" s="48" t="s">
        <v>217</v>
      </c>
      <c r="V126" s="46" t="s">
        <v>909</v>
      </c>
      <c r="W126" s="51">
        <f>IF(OR(LEFT(I126)="7",LEFT(I126,1)="8"),VALUE(RIGHT(I126,3)),VALUE(RIGHT(I126,4)))</f>
        <v>1495</v>
      </c>
    </row>
    <row r="127" spans="1:23" s="39" customFormat="1" ht="33" customHeight="1" outlineLevel="3">
      <c r="A127" s="15"/>
      <c r="B127" s="58" t="s">
        <v>1402</v>
      </c>
      <c r="C127" s="59"/>
      <c r="D127" s="59"/>
      <c r="E127" s="16">
        <f>SUBTOTAL(9,E130:F133)</f>
        <v>3</v>
      </c>
      <c r="F127" s="30"/>
      <c r="G127" s="30"/>
      <c r="H127" s="30"/>
      <c r="I127" s="17"/>
      <c r="J127" s="30"/>
      <c r="K127" s="30"/>
      <c r="L127" s="30"/>
      <c r="M127" s="30"/>
      <c r="N127" s="30"/>
      <c r="O127" s="18"/>
      <c r="P127" s="19"/>
      <c r="Q127" s="19"/>
      <c r="R127" s="19"/>
      <c r="S127" s="30"/>
      <c r="T127" s="19"/>
      <c r="U127" s="30"/>
      <c r="V127" s="30"/>
      <c r="W127" s="38"/>
    </row>
    <row r="128" spans="1:23" s="41" customFormat="1" ht="12.75" outlineLevel="1">
      <c r="A128" s="25"/>
      <c r="B128" s="56" t="s">
        <v>626</v>
      </c>
      <c r="C128" s="57" t="s">
        <v>624</v>
      </c>
      <c r="D128" s="57"/>
      <c r="E128" s="11">
        <f>SUBTOTAL(9,E130:E131)</f>
        <v>2</v>
      </c>
      <c r="F128" s="12"/>
      <c r="G128" s="12"/>
      <c r="H128" s="12"/>
      <c r="I128" s="13"/>
      <c r="J128" s="12"/>
      <c r="K128" s="12"/>
      <c r="L128" s="12"/>
      <c r="M128" s="12"/>
      <c r="N128" s="12"/>
      <c r="O128" s="14"/>
      <c r="P128" s="14"/>
      <c r="Q128" s="14"/>
      <c r="R128" s="14"/>
      <c r="S128" s="12"/>
      <c r="T128" s="14"/>
      <c r="U128" s="12"/>
      <c r="V128" s="12"/>
      <c r="W128" s="40"/>
    </row>
    <row r="129" spans="1:23" s="41" customFormat="1" ht="12.75" outlineLevel="2">
      <c r="A129" s="24"/>
      <c r="B129" s="54" t="s">
        <v>249</v>
      </c>
      <c r="C129" s="55"/>
      <c r="D129" s="55"/>
      <c r="E129" s="20">
        <f>SUBTOTAL(9,E130:E131)</f>
        <v>2</v>
      </c>
      <c r="F129" s="21"/>
      <c r="G129" s="21"/>
      <c r="H129" s="21"/>
      <c r="I129" s="22"/>
      <c r="J129" s="21"/>
      <c r="K129" s="21"/>
      <c r="L129" s="21"/>
      <c r="M129" s="21"/>
      <c r="N129" s="21"/>
      <c r="O129" s="23"/>
      <c r="P129" s="23"/>
      <c r="Q129" s="23"/>
      <c r="R129" s="23"/>
      <c r="S129" s="21"/>
      <c r="T129" s="23"/>
      <c r="U129" s="21"/>
      <c r="V129" s="21"/>
      <c r="W129" s="40"/>
    </row>
    <row r="130" spans="1:23" s="52" customFormat="1" ht="228" customHeight="1">
      <c r="A130" s="42">
        <v>8</v>
      </c>
      <c r="B130" s="43" t="s">
        <v>597</v>
      </c>
      <c r="C130" s="43" t="s">
        <v>94</v>
      </c>
      <c r="D130" s="43" t="s">
        <v>181</v>
      </c>
      <c r="E130" s="44">
        <v>1</v>
      </c>
      <c r="F130" s="45" t="s">
        <v>598</v>
      </c>
      <c r="G130" s="46" t="s">
        <v>599</v>
      </c>
      <c r="H130" s="46" t="s">
        <v>599</v>
      </c>
      <c r="I130" s="47" t="s">
        <v>600</v>
      </c>
      <c r="J130" s="48" t="s">
        <v>601</v>
      </c>
      <c r="K130" s="48" t="s">
        <v>685</v>
      </c>
      <c r="L130" s="48" t="s">
        <v>643</v>
      </c>
      <c r="M130" s="48" t="s">
        <v>782</v>
      </c>
      <c r="N130" s="48" t="s">
        <v>216</v>
      </c>
      <c r="O130" s="49">
        <v>33299904.06</v>
      </c>
      <c r="P130" s="49">
        <v>216538.03</v>
      </c>
      <c r="Q130" s="49">
        <v>1550646.18</v>
      </c>
      <c r="R130" s="49">
        <v>1005395.3</v>
      </c>
      <c r="S130" s="50" t="s">
        <v>1283</v>
      </c>
      <c r="T130" s="49">
        <v>34061692.97</v>
      </c>
      <c r="U130" s="48" t="s">
        <v>620</v>
      </c>
      <c r="V130" s="46" t="s">
        <v>1595</v>
      </c>
      <c r="W130" s="51">
        <f>IF(OR(LEFT(I130)="7",LEFT(I130,1)="8"),VALUE(RIGHT(I130,3)),VALUE(RIGHT(I130,4)))</f>
        <v>1303</v>
      </c>
    </row>
    <row r="131" spans="1:23" s="52" customFormat="1" ht="213" customHeight="1">
      <c r="A131" s="42">
        <v>8</v>
      </c>
      <c r="B131" s="43" t="s">
        <v>597</v>
      </c>
      <c r="C131" s="43" t="s">
        <v>94</v>
      </c>
      <c r="D131" s="43" t="s">
        <v>181</v>
      </c>
      <c r="E131" s="44">
        <v>1</v>
      </c>
      <c r="F131" s="45" t="s">
        <v>779</v>
      </c>
      <c r="G131" s="46" t="s">
        <v>646</v>
      </c>
      <c r="H131" s="46" t="s">
        <v>646</v>
      </c>
      <c r="I131" s="47" t="s">
        <v>647</v>
      </c>
      <c r="J131" s="48" t="s">
        <v>72</v>
      </c>
      <c r="K131" s="48" t="s">
        <v>429</v>
      </c>
      <c r="L131" s="48" t="s">
        <v>643</v>
      </c>
      <c r="M131" s="48" t="s">
        <v>357</v>
      </c>
      <c r="N131" s="48" t="s">
        <v>612</v>
      </c>
      <c r="O131" s="49">
        <v>193557393.12</v>
      </c>
      <c r="P131" s="49">
        <v>3383926.42</v>
      </c>
      <c r="Q131" s="49">
        <v>9785781.03</v>
      </c>
      <c r="R131" s="49">
        <v>19521282.46</v>
      </c>
      <c r="S131" s="50" t="s">
        <v>1403</v>
      </c>
      <c r="T131" s="49">
        <v>187205818.11</v>
      </c>
      <c r="U131" s="48" t="s">
        <v>620</v>
      </c>
      <c r="V131" s="46" t="s">
        <v>910</v>
      </c>
      <c r="W131" s="51">
        <f>IF(OR(LEFT(I131)="7",LEFT(I131,1)="8"),VALUE(RIGHT(I131,3)),VALUE(RIGHT(I131,4)))</f>
        <v>1396</v>
      </c>
    </row>
    <row r="132" spans="1:23" s="41" customFormat="1" ht="12.75" outlineLevel="2">
      <c r="A132" s="24"/>
      <c r="B132" s="54" t="s">
        <v>252</v>
      </c>
      <c r="C132" s="55"/>
      <c r="D132" s="55"/>
      <c r="E132" s="20">
        <f>SUBTOTAL(9,E133)</f>
        <v>1</v>
      </c>
      <c r="F132" s="21"/>
      <c r="G132" s="21"/>
      <c r="H132" s="21"/>
      <c r="I132" s="22"/>
      <c r="J132" s="21"/>
      <c r="K132" s="21"/>
      <c r="L132" s="21"/>
      <c r="M132" s="21"/>
      <c r="N132" s="21"/>
      <c r="O132" s="23"/>
      <c r="P132" s="23"/>
      <c r="Q132" s="23"/>
      <c r="R132" s="23"/>
      <c r="S132" s="21"/>
      <c r="T132" s="23"/>
      <c r="U132" s="21"/>
      <c r="V132" s="21"/>
      <c r="W132" s="40"/>
    </row>
    <row r="133" spans="1:23" s="52" customFormat="1" ht="209.25" customHeight="1">
      <c r="A133" s="42">
        <v>8</v>
      </c>
      <c r="B133" s="43" t="s">
        <v>597</v>
      </c>
      <c r="C133" s="43" t="s">
        <v>94</v>
      </c>
      <c r="D133" s="43" t="s">
        <v>728</v>
      </c>
      <c r="E133" s="44">
        <v>1</v>
      </c>
      <c r="F133" s="45" t="s">
        <v>1007</v>
      </c>
      <c r="G133" s="46" t="s">
        <v>1008</v>
      </c>
      <c r="H133" s="46" t="s">
        <v>476</v>
      </c>
      <c r="I133" s="47" t="s">
        <v>477</v>
      </c>
      <c r="J133" s="48" t="s">
        <v>73</v>
      </c>
      <c r="K133" s="48" t="s">
        <v>430</v>
      </c>
      <c r="L133" s="48" t="s">
        <v>643</v>
      </c>
      <c r="M133" s="48" t="s">
        <v>586</v>
      </c>
      <c r="N133" s="48" t="s">
        <v>612</v>
      </c>
      <c r="O133" s="49">
        <v>306502.39</v>
      </c>
      <c r="P133" s="49">
        <v>3437305</v>
      </c>
      <c r="Q133" s="49">
        <v>20029.63</v>
      </c>
      <c r="R133" s="49">
        <v>3044750.01</v>
      </c>
      <c r="S133" s="50" t="s">
        <v>1596</v>
      </c>
      <c r="T133" s="49">
        <v>719087.01</v>
      </c>
      <c r="U133" s="48" t="s">
        <v>620</v>
      </c>
      <c r="V133" s="46" t="s">
        <v>911</v>
      </c>
      <c r="W133" s="51">
        <f>IF(OR(LEFT(I133)="7",LEFT(I133,1)="8"),VALUE(RIGHT(I133,3)),VALUE(RIGHT(I133,4)))</f>
        <v>133</v>
      </c>
    </row>
    <row r="134" spans="1:23" s="39" customFormat="1" ht="33" customHeight="1" outlineLevel="3">
      <c r="A134" s="15"/>
      <c r="B134" s="58" t="s">
        <v>603</v>
      </c>
      <c r="C134" s="59"/>
      <c r="D134" s="59"/>
      <c r="E134" s="16">
        <f>SUBTOTAL(9,E137:E161)</f>
        <v>21</v>
      </c>
      <c r="F134" s="30"/>
      <c r="G134" s="30"/>
      <c r="H134" s="30"/>
      <c r="I134" s="17"/>
      <c r="J134" s="30"/>
      <c r="K134" s="30"/>
      <c r="L134" s="30"/>
      <c r="M134" s="30"/>
      <c r="N134" s="30"/>
      <c r="O134" s="18"/>
      <c r="P134" s="19"/>
      <c r="Q134" s="19"/>
      <c r="R134" s="19"/>
      <c r="S134" s="30"/>
      <c r="T134" s="19"/>
      <c r="U134" s="30"/>
      <c r="V134" s="30"/>
      <c r="W134" s="38"/>
    </row>
    <row r="135" spans="1:23" s="41" customFormat="1" ht="12.75" outlineLevel="1">
      <c r="A135" s="25"/>
      <c r="B135" s="56" t="s">
        <v>626</v>
      </c>
      <c r="C135" s="57" t="s">
        <v>624</v>
      </c>
      <c r="D135" s="57"/>
      <c r="E135" s="11">
        <f>SUBTOTAL(9,E137:E157)</f>
        <v>19</v>
      </c>
      <c r="F135" s="12"/>
      <c r="G135" s="12"/>
      <c r="H135" s="12"/>
      <c r="I135" s="13"/>
      <c r="J135" s="12"/>
      <c r="K135" s="12"/>
      <c r="L135" s="12"/>
      <c r="M135" s="12"/>
      <c r="N135" s="12"/>
      <c r="O135" s="14"/>
      <c r="P135" s="14"/>
      <c r="Q135" s="14"/>
      <c r="R135" s="14"/>
      <c r="S135" s="12"/>
      <c r="T135" s="14"/>
      <c r="U135" s="12"/>
      <c r="V135" s="12"/>
      <c r="W135" s="40"/>
    </row>
    <row r="136" spans="1:23" s="41" customFormat="1" ht="12.75" outlineLevel="2">
      <c r="A136" s="24"/>
      <c r="B136" s="54" t="s">
        <v>249</v>
      </c>
      <c r="C136" s="55"/>
      <c r="D136" s="55"/>
      <c r="E136" s="20">
        <f>SUBTOTAL(9,E137:E147)</f>
        <v>11</v>
      </c>
      <c r="F136" s="21"/>
      <c r="G136" s="21"/>
      <c r="H136" s="21"/>
      <c r="I136" s="22"/>
      <c r="J136" s="21"/>
      <c r="K136" s="21"/>
      <c r="L136" s="21"/>
      <c r="M136" s="21"/>
      <c r="N136" s="21"/>
      <c r="O136" s="23"/>
      <c r="P136" s="23"/>
      <c r="Q136" s="23"/>
      <c r="R136" s="23"/>
      <c r="S136" s="21"/>
      <c r="T136" s="23"/>
      <c r="U136" s="21"/>
      <c r="V136" s="21"/>
      <c r="W136" s="40"/>
    </row>
    <row r="137" spans="1:23" s="52" customFormat="1" ht="395.25" customHeight="1">
      <c r="A137" s="42">
        <v>9</v>
      </c>
      <c r="B137" s="43" t="s">
        <v>603</v>
      </c>
      <c r="C137" s="43" t="s">
        <v>94</v>
      </c>
      <c r="D137" s="43" t="s">
        <v>181</v>
      </c>
      <c r="E137" s="44">
        <v>1</v>
      </c>
      <c r="F137" s="45">
        <v>300</v>
      </c>
      <c r="G137" s="46" t="s">
        <v>1242</v>
      </c>
      <c r="H137" s="46" t="s">
        <v>468</v>
      </c>
      <c r="I137" s="47">
        <v>20170930001600</v>
      </c>
      <c r="J137" s="48" t="s">
        <v>1243</v>
      </c>
      <c r="K137" s="48" t="s">
        <v>1244</v>
      </c>
      <c r="L137" s="48" t="s">
        <v>214</v>
      </c>
      <c r="M137" s="48" t="s">
        <v>348</v>
      </c>
      <c r="N137" s="48" t="s">
        <v>607</v>
      </c>
      <c r="O137" s="49">
        <v>137927846.73</v>
      </c>
      <c r="P137" s="49">
        <v>0</v>
      </c>
      <c r="Q137" s="49">
        <v>7371518.04</v>
      </c>
      <c r="R137" s="49">
        <v>145299364.77</v>
      </c>
      <c r="S137" s="50" t="s">
        <v>1597</v>
      </c>
      <c r="T137" s="49">
        <v>0</v>
      </c>
      <c r="U137" s="48" t="s">
        <v>620</v>
      </c>
      <c r="V137" s="46" t="s">
        <v>1598</v>
      </c>
      <c r="W137" s="51">
        <f aca="true" t="shared" si="3" ref="W137:W147">IF(OR(LEFT(I137)="7",LEFT(I137,1)="8"),VALUE(RIGHT(I137,3)),VALUE(RIGHT(I137,4)))</f>
        <v>1600</v>
      </c>
    </row>
    <row r="138" spans="1:23" s="52" customFormat="1" ht="288" customHeight="1">
      <c r="A138" s="42">
        <v>9</v>
      </c>
      <c r="B138" s="43" t="s">
        <v>603</v>
      </c>
      <c r="C138" s="43" t="s">
        <v>94</v>
      </c>
      <c r="D138" s="43" t="s">
        <v>181</v>
      </c>
      <c r="E138" s="44">
        <v>1</v>
      </c>
      <c r="F138" s="45">
        <v>311</v>
      </c>
      <c r="G138" s="46" t="s">
        <v>604</v>
      </c>
      <c r="H138" s="46" t="s">
        <v>468</v>
      </c>
      <c r="I138" s="47" t="s">
        <v>605</v>
      </c>
      <c r="J138" s="48" t="s">
        <v>606</v>
      </c>
      <c r="K138" s="48" t="s">
        <v>367</v>
      </c>
      <c r="L138" s="48" t="s">
        <v>214</v>
      </c>
      <c r="M138" s="48" t="s">
        <v>619</v>
      </c>
      <c r="N138" s="48" t="s">
        <v>727</v>
      </c>
      <c r="O138" s="49">
        <v>0</v>
      </c>
      <c r="P138" s="49">
        <v>0</v>
      </c>
      <c r="Q138" s="49">
        <v>0</v>
      </c>
      <c r="R138" s="49">
        <v>0</v>
      </c>
      <c r="S138" s="50" t="s">
        <v>1284</v>
      </c>
      <c r="T138" s="49">
        <v>0</v>
      </c>
      <c r="U138" s="48" t="s">
        <v>217</v>
      </c>
      <c r="V138" s="46" t="s">
        <v>1599</v>
      </c>
      <c r="W138" s="51">
        <f t="shared" si="3"/>
        <v>53</v>
      </c>
    </row>
    <row r="139" spans="1:23" s="52" customFormat="1" ht="150.75" customHeight="1">
      <c r="A139" s="42">
        <v>9</v>
      </c>
      <c r="B139" s="43" t="s">
        <v>603</v>
      </c>
      <c r="C139" s="43" t="s">
        <v>94</v>
      </c>
      <c r="D139" s="43" t="s">
        <v>181</v>
      </c>
      <c r="E139" s="44">
        <v>1</v>
      </c>
      <c r="F139" s="45">
        <v>411</v>
      </c>
      <c r="G139" s="46" t="s">
        <v>1009</v>
      </c>
      <c r="H139" s="46" t="s">
        <v>468</v>
      </c>
      <c r="I139" s="47">
        <v>20020941101304</v>
      </c>
      <c r="J139" s="48" t="s">
        <v>368</v>
      </c>
      <c r="K139" s="48" t="s">
        <v>433</v>
      </c>
      <c r="L139" s="48" t="s">
        <v>214</v>
      </c>
      <c r="M139" s="48" t="s">
        <v>619</v>
      </c>
      <c r="N139" s="48" t="s">
        <v>607</v>
      </c>
      <c r="O139" s="49">
        <v>21680930.99</v>
      </c>
      <c r="P139" s="49">
        <v>0</v>
      </c>
      <c r="Q139" s="49">
        <v>274432.16</v>
      </c>
      <c r="R139" s="49">
        <v>21955363.15</v>
      </c>
      <c r="S139" s="50" t="s">
        <v>1600</v>
      </c>
      <c r="T139" s="49">
        <v>0</v>
      </c>
      <c r="U139" s="48" t="s">
        <v>620</v>
      </c>
      <c r="V139" s="46" t="s">
        <v>1601</v>
      </c>
      <c r="W139" s="51">
        <f t="shared" si="3"/>
        <v>1304</v>
      </c>
    </row>
    <row r="140" spans="1:23" s="52" customFormat="1" ht="192" customHeight="1">
      <c r="A140" s="42">
        <v>9</v>
      </c>
      <c r="B140" s="43" t="s">
        <v>603</v>
      </c>
      <c r="C140" s="43" t="s">
        <v>94</v>
      </c>
      <c r="D140" s="43" t="s">
        <v>181</v>
      </c>
      <c r="E140" s="44">
        <v>1</v>
      </c>
      <c r="F140" s="45">
        <v>415</v>
      </c>
      <c r="G140" s="46" t="s">
        <v>989</v>
      </c>
      <c r="H140" s="46" t="s">
        <v>468</v>
      </c>
      <c r="I140" s="47">
        <v>20020911301297</v>
      </c>
      <c r="J140" s="48" t="s">
        <v>431</v>
      </c>
      <c r="K140" s="48" t="s">
        <v>432</v>
      </c>
      <c r="L140" s="48" t="s">
        <v>214</v>
      </c>
      <c r="M140" s="48" t="s">
        <v>619</v>
      </c>
      <c r="N140" s="48" t="s">
        <v>607</v>
      </c>
      <c r="O140" s="49">
        <v>5786437917.15</v>
      </c>
      <c r="P140" s="49">
        <v>447000011.75</v>
      </c>
      <c r="Q140" s="49">
        <v>119590233.05</v>
      </c>
      <c r="R140" s="49">
        <v>6353028161.95</v>
      </c>
      <c r="S140" s="50" t="s">
        <v>1602</v>
      </c>
      <c r="T140" s="49">
        <v>0</v>
      </c>
      <c r="U140" s="48" t="s">
        <v>620</v>
      </c>
      <c r="V140" s="46" t="s">
        <v>1603</v>
      </c>
      <c r="W140" s="51">
        <f t="shared" si="3"/>
        <v>1297</v>
      </c>
    </row>
    <row r="141" spans="1:23" s="52" customFormat="1" ht="305.25" customHeight="1">
      <c r="A141" s="42">
        <v>9</v>
      </c>
      <c r="B141" s="43" t="s">
        <v>603</v>
      </c>
      <c r="C141" s="43" t="s">
        <v>94</v>
      </c>
      <c r="D141" s="43" t="s">
        <v>181</v>
      </c>
      <c r="E141" s="44">
        <v>1</v>
      </c>
      <c r="F141" s="45">
        <v>500</v>
      </c>
      <c r="G141" s="46" t="s">
        <v>1245</v>
      </c>
      <c r="H141" s="46" t="s">
        <v>468</v>
      </c>
      <c r="I141" s="47">
        <v>20170950001599</v>
      </c>
      <c r="J141" s="48" t="s">
        <v>1246</v>
      </c>
      <c r="K141" s="48" t="s">
        <v>1247</v>
      </c>
      <c r="L141" s="48" t="s">
        <v>214</v>
      </c>
      <c r="M141" s="48" t="s">
        <v>348</v>
      </c>
      <c r="N141" s="48" t="s">
        <v>607</v>
      </c>
      <c r="O141" s="49">
        <v>3904716436.75</v>
      </c>
      <c r="P141" s="49">
        <v>2310185171</v>
      </c>
      <c r="Q141" s="49">
        <v>67220125.98</v>
      </c>
      <c r="R141" s="49">
        <v>6282121733.73</v>
      </c>
      <c r="S141" s="50" t="s">
        <v>1604</v>
      </c>
      <c r="T141" s="49">
        <v>0</v>
      </c>
      <c r="U141" s="48" t="s">
        <v>620</v>
      </c>
      <c r="V141" s="46" t="s">
        <v>1605</v>
      </c>
      <c r="W141" s="51">
        <f t="shared" si="3"/>
        <v>1599</v>
      </c>
    </row>
    <row r="142" spans="1:23" s="52" customFormat="1" ht="344.25" customHeight="1">
      <c r="A142" s="42">
        <v>9</v>
      </c>
      <c r="B142" s="43" t="s">
        <v>603</v>
      </c>
      <c r="C142" s="43" t="s">
        <v>94</v>
      </c>
      <c r="D142" s="43" t="s">
        <v>181</v>
      </c>
      <c r="E142" s="44">
        <v>1</v>
      </c>
      <c r="F142" s="45" t="s">
        <v>370</v>
      </c>
      <c r="G142" s="46" t="s">
        <v>371</v>
      </c>
      <c r="H142" s="46" t="s">
        <v>371</v>
      </c>
      <c r="I142" s="47" t="s">
        <v>372</v>
      </c>
      <c r="J142" s="48" t="s">
        <v>492</v>
      </c>
      <c r="K142" s="48" t="s">
        <v>341</v>
      </c>
      <c r="L142" s="48" t="s">
        <v>643</v>
      </c>
      <c r="M142" s="48" t="s">
        <v>782</v>
      </c>
      <c r="N142" s="48" t="s">
        <v>727</v>
      </c>
      <c r="O142" s="49">
        <v>19548159.54</v>
      </c>
      <c r="P142" s="49">
        <v>23197513.19</v>
      </c>
      <c r="Q142" s="49">
        <v>634898.46</v>
      </c>
      <c r="R142" s="49">
        <v>43380571.19</v>
      </c>
      <c r="S142" s="50" t="s">
        <v>1606</v>
      </c>
      <c r="T142" s="49">
        <v>0</v>
      </c>
      <c r="U142" s="48" t="s">
        <v>620</v>
      </c>
      <c r="V142" s="46" t="s">
        <v>1607</v>
      </c>
      <c r="W142" s="51">
        <f t="shared" si="3"/>
        <v>961</v>
      </c>
    </row>
    <row r="143" spans="1:23" s="52" customFormat="1" ht="198" customHeight="1">
      <c r="A143" s="42">
        <v>9</v>
      </c>
      <c r="B143" s="43" t="s">
        <v>603</v>
      </c>
      <c r="C143" s="43" t="s">
        <v>94</v>
      </c>
      <c r="D143" s="43" t="s">
        <v>181</v>
      </c>
      <c r="E143" s="44">
        <v>1</v>
      </c>
      <c r="F143" s="45" t="s">
        <v>370</v>
      </c>
      <c r="G143" s="46" t="s">
        <v>371</v>
      </c>
      <c r="H143" s="46" t="s">
        <v>371</v>
      </c>
      <c r="I143" s="47" t="s">
        <v>373</v>
      </c>
      <c r="J143" s="48" t="s">
        <v>17</v>
      </c>
      <c r="K143" s="48" t="s">
        <v>374</v>
      </c>
      <c r="L143" s="48" t="s">
        <v>643</v>
      </c>
      <c r="M143" s="48" t="s">
        <v>357</v>
      </c>
      <c r="N143" s="48" t="s">
        <v>607</v>
      </c>
      <c r="O143" s="49">
        <v>109337385.08</v>
      </c>
      <c r="P143" s="49">
        <v>0</v>
      </c>
      <c r="Q143" s="49">
        <v>2318243.61</v>
      </c>
      <c r="R143" s="49">
        <v>111655628</v>
      </c>
      <c r="S143" s="50" t="s">
        <v>1608</v>
      </c>
      <c r="T143" s="49">
        <v>0.69</v>
      </c>
      <c r="U143" s="48" t="s">
        <v>620</v>
      </c>
      <c r="V143" s="46" t="s">
        <v>1609</v>
      </c>
      <c r="W143" s="51">
        <f t="shared" si="3"/>
        <v>1406</v>
      </c>
    </row>
    <row r="144" spans="1:23" s="52" customFormat="1" ht="150.75" customHeight="1">
      <c r="A144" s="42">
        <v>9</v>
      </c>
      <c r="B144" s="43" t="s">
        <v>603</v>
      </c>
      <c r="C144" s="43" t="s">
        <v>94</v>
      </c>
      <c r="D144" s="43" t="s">
        <v>181</v>
      </c>
      <c r="E144" s="44">
        <v>1</v>
      </c>
      <c r="F144" s="45" t="s">
        <v>370</v>
      </c>
      <c r="G144" s="46" t="s">
        <v>371</v>
      </c>
      <c r="H144" s="46" t="s">
        <v>371</v>
      </c>
      <c r="I144" s="47" t="s">
        <v>26</v>
      </c>
      <c r="J144" s="48" t="s">
        <v>1049</v>
      </c>
      <c r="K144" s="48" t="s">
        <v>1050</v>
      </c>
      <c r="L144" s="48" t="s">
        <v>643</v>
      </c>
      <c r="M144" s="48" t="s">
        <v>357</v>
      </c>
      <c r="N144" s="48" t="s">
        <v>727</v>
      </c>
      <c r="O144" s="49">
        <v>6720288.96</v>
      </c>
      <c r="P144" s="49">
        <v>0</v>
      </c>
      <c r="Q144" s="49">
        <v>81893.88</v>
      </c>
      <c r="R144" s="49">
        <v>6802181.87</v>
      </c>
      <c r="S144" s="50" t="s">
        <v>1610</v>
      </c>
      <c r="T144" s="49">
        <v>0.97</v>
      </c>
      <c r="U144" s="48" t="s">
        <v>620</v>
      </c>
      <c r="V144" s="46" t="s">
        <v>1611</v>
      </c>
      <c r="W144" s="51">
        <f t="shared" si="3"/>
        <v>1482</v>
      </c>
    </row>
    <row r="145" spans="1:23" s="52" customFormat="1" ht="150.75" customHeight="1">
      <c r="A145" s="42">
        <v>9</v>
      </c>
      <c r="B145" s="43" t="s">
        <v>603</v>
      </c>
      <c r="C145" s="43" t="s">
        <v>94</v>
      </c>
      <c r="D145" s="43" t="s">
        <v>181</v>
      </c>
      <c r="E145" s="44">
        <v>1</v>
      </c>
      <c r="F145" s="45" t="s">
        <v>563</v>
      </c>
      <c r="G145" s="46" t="s">
        <v>564</v>
      </c>
      <c r="H145" s="46" t="s">
        <v>564</v>
      </c>
      <c r="I145" s="47" t="s">
        <v>565</v>
      </c>
      <c r="J145" s="48" t="s">
        <v>627</v>
      </c>
      <c r="K145" s="48" t="s">
        <v>343</v>
      </c>
      <c r="L145" s="48" t="s">
        <v>214</v>
      </c>
      <c r="M145" s="48" t="s">
        <v>619</v>
      </c>
      <c r="N145" s="48" t="s">
        <v>727</v>
      </c>
      <c r="O145" s="49">
        <v>1910816.49</v>
      </c>
      <c r="P145" s="49">
        <v>0</v>
      </c>
      <c r="Q145" s="49">
        <v>487610</v>
      </c>
      <c r="R145" s="49">
        <v>274426.8</v>
      </c>
      <c r="S145" s="50" t="s">
        <v>1612</v>
      </c>
      <c r="T145" s="49">
        <v>2123999.69</v>
      </c>
      <c r="U145" s="48" t="s">
        <v>620</v>
      </c>
      <c r="V145" s="46" t="s">
        <v>1613</v>
      </c>
      <c r="W145" s="51">
        <f t="shared" si="3"/>
        <v>57</v>
      </c>
    </row>
    <row r="146" spans="1:23" s="52" customFormat="1" ht="150.75" customHeight="1">
      <c r="A146" s="42">
        <v>9</v>
      </c>
      <c r="B146" s="43" t="s">
        <v>603</v>
      </c>
      <c r="C146" s="43" t="s">
        <v>94</v>
      </c>
      <c r="D146" s="43" t="s">
        <v>181</v>
      </c>
      <c r="E146" s="44">
        <v>1</v>
      </c>
      <c r="F146" s="45" t="s">
        <v>563</v>
      </c>
      <c r="G146" s="46" t="s">
        <v>564</v>
      </c>
      <c r="H146" s="46" t="s">
        <v>564</v>
      </c>
      <c r="I146" s="47" t="s">
        <v>628</v>
      </c>
      <c r="J146" s="48" t="s">
        <v>629</v>
      </c>
      <c r="K146" s="48" t="s">
        <v>342</v>
      </c>
      <c r="L146" s="48" t="s">
        <v>214</v>
      </c>
      <c r="M146" s="48" t="s">
        <v>215</v>
      </c>
      <c r="N146" s="48" t="s">
        <v>312</v>
      </c>
      <c r="O146" s="49">
        <v>212529162.52</v>
      </c>
      <c r="P146" s="49">
        <v>2689844294.67</v>
      </c>
      <c r="Q146" s="49">
        <v>15140322.92</v>
      </c>
      <c r="R146" s="49">
        <v>2753836147.07</v>
      </c>
      <c r="S146" s="50" t="s">
        <v>1614</v>
      </c>
      <c r="T146" s="49">
        <v>163677633.04</v>
      </c>
      <c r="U146" s="48" t="s">
        <v>620</v>
      </c>
      <c r="V146" s="46" t="s">
        <v>1615</v>
      </c>
      <c r="W146" s="51">
        <f t="shared" si="3"/>
        <v>731</v>
      </c>
    </row>
    <row r="147" spans="1:23" s="52" customFormat="1" ht="209.25" customHeight="1">
      <c r="A147" s="42">
        <v>9</v>
      </c>
      <c r="B147" s="43" t="s">
        <v>603</v>
      </c>
      <c r="C147" s="43" t="s">
        <v>94</v>
      </c>
      <c r="D147" s="43" t="s">
        <v>181</v>
      </c>
      <c r="E147" s="44">
        <v>1</v>
      </c>
      <c r="F147" s="45" t="s">
        <v>1076</v>
      </c>
      <c r="G147" s="46" t="s">
        <v>1077</v>
      </c>
      <c r="H147" s="46" t="s">
        <v>1077</v>
      </c>
      <c r="I147" s="47" t="s">
        <v>1078</v>
      </c>
      <c r="J147" s="48" t="s">
        <v>1079</v>
      </c>
      <c r="K147" s="48" t="s">
        <v>1080</v>
      </c>
      <c r="L147" s="48" t="s">
        <v>214</v>
      </c>
      <c r="M147" s="48" t="s">
        <v>215</v>
      </c>
      <c r="N147" s="48" t="s">
        <v>607</v>
      </c>
      <c r="O147" s="49">
        <v>27686918284.13</v>
      </c>
      <c r="P147" s="49">
        <v>21778.13</v>
      </c>
      <c r="Q147" s="49">
        <v>305808705.94</v>
      </c>
      <c r="R147" s="49">
        <v>26473511177.98</v>
      </c>
      <c r="S147" s="50" t="s">
        <v>1616</v>
      </c>
      <c r="T147" s="49">
        <v>1519237590.22</v>
      </c>
      <c r="U147" s="48" t="s">
        <v>620</v>
      </c>
      <c r="V147" s="46" t="s">
        <v>1617</v>
      </c>
      <c r="W147" s="51">
        <f t="shared" si="3"/>
        <v>1581</v>
      </c>
    </row>
    <row r="148" spans="1:23" s="41" customFormat="1" ht="12.75" outlineLevel="2">
      <c r="A148" s="24"/>
      <c r="B148" s="54" t="s">
        <v>250</v>
      </c>
      <c r="C148" s="55"/>
      <c r="D148" s="55"/>
      <c r="E148" s="20">
        <f>SUBTOTAL(9,E149:E150)</f>
        <v>2</v>
      </c>
      <c r="F148" s="21"/>
      <c r="G148" s="21"/>
      <c r="H148" s="21"/>
      <c r="I148" s="22"/>
      <c r="J148" s="21"/>
      <c r="K148" s="21"/>
      <c r="L148" s="21"/>
      <c r="M148" s="21"/>
      <c r="N148" s="21"/>
      <c r="O148" s="23"/>
      <c r="P148" s="23"/>
      <c r="Q148" s="23"/>
      <c r="R148" s="23"/>
      <c r="S148" s="21"/>
      <c r="T148" s="23"/>
      <c r="U148" s="21"/>
      <c r="V148" s="21"/>
      <c r="W148" s="40"/>
    </row>
    <row r="149" spans="1:23" s="52" customFormat="1" ht="150.75" customHeight="1">
      <c r="A149" s="42">
        <v>9</v>
      </c>
      <c r="B149" s="43" t="s">
        <v>603</v>
      </c>
      <c r="C149" s="43" t="s">
        <v>94</v>
      </c>
      <c r="D149" s="43" t="s">
        <v>478</v>
      </c>
      <c r="E149" s="44">
        <v>1</v>
      </c>
      <c r="F149" s="45" t="s">
        <v>370</v>
      </c>
      <c r="G149" s="46" t="s">
        <v>371</v>
      </c>
      <c r="H149" s="46" t="s">
        <v>553</v>
      </c>
      <c r="I149" s="47" t="s">
        <v>554</v>
      </c>
      <c r="J149" s="48" t="s">
        <v>440</v>
      </c>
      <c r="K149" s="48" t="s">
        <v>0</v>
      </c>
      <c r="L149" s="48" t="s">
        <v>214</v>
      </c>
      <c r="M149" s="48" t="s">
        <v>619</v>
      </c>
      <c r="N149" s="48" t="s">
        <v>607</v>
      </c>
      <c r="O149" s="49">
        <v>0</v>
      </c>
      <c r="P149" s="49">
        <v>0</v>
      </c>
      <c r="Q149" s="49">
        <v>0</v>
      </c>
      <c r="R149" s="49">
        <v>0</v>
      </c>
      <c r="S149" s="50" t="s">
        <v>1285</v>
      </c>
      <c r="T149" s="49">
        <v>0</v>
      </c>
      <c r="U149" s="48" t="s">
        <v>620</v>
      </c>
      <c r="V149" s="46" t="s">
        <v>1161</v>
      </c>
      <c r="W149" s="51">
        <f>IF(OR(LEFT(I149)="7",LEFT(I149,1)="8"),VALUE(RIGHT(I149,3)),VALUE(RIGHT(I149,4)))</f>
        <v>64</v>
      </c>
    </row>
    <row r="150" spans="1:23" s="52" customFormat="1" ht="214.5" customHeight="1">
      <c r="A150" s="42">
        <v>9</v>
      </c>
      <c r="B150" s="43" t="s">
        <v>603</v>
      </c>
      <c r="C150" s="43" t="s">
        <v>94</v>
      </c>
      <c r="D150" s="43" t="s">
        <v>478</v>
      </c>
      <c r="E150" s="44">
        <v>1</v>
      </c>
      <c r="F150" s="45" t="s">
        <v>370</v>
      </c>
      <c r="G150" s="46" t="s">
        <v>371</v>
      </c>
      <c r="H150" s="46" t="s">
        <v>1081</v>
      </c>
      <c r="I150" s="47" t="s">
        <v>1082</v>
      </c>
      <c r="J150" s="48" t="s">
        <v>1083</v>
      </c>
      <c r="K150" s="48" t="s">
        <v>1084</v>
      </c>
      <c r="L150" s="48" t="s">
        <v>643</v>
      </c>
      <c r="M150" s="48" t="s">
        <v>1085</v>
      </c>
      <c r="N150" s="48" t="s">
        <v>607</v>
      </c>
      <c r="O150" s="49">
        <v>0</v>
      </c>
      <c r="P150" s="49">
        <v>0</v>
      </c>
      <c r="Q150" s="49">
        <v>0</v>
      </c>
      <c r="R150" s="49">
        <v>0</v>
      </c>
      <c r="S150" s="50" t="s">
        <v>1404</v>
      </c>
      <c r="T150" s="49">
        <v>0</v>
      </c>
      <c r="U150" s="48" t="s">
        <v>620</v>
      </c>
      <c r="V150" s="46" t="s">
        <v>1405</v>
      </c>
      <c r="W150" s="51">
        <f>IF(OR(LEFT(I150)="7",LEFT(I150,1)="8"),VALUE(RIGHT(I150,3)),VALUE(RIGHT(I150,4)))</f>
        <v>1580</v>
      </c>
    </row>
    <row r="151" spans="1:23" s="41" customFormat="1" ht="12.75" outlineLevel="2">
      <c r="A151" s="24"/>
      <c r="B151" s="54" t="s">
        <v>252</v>
      </c>
      <c r="C151" s="55"/>
      <c r="D151" s="55"/>
      <c r="E151" s="20">
        <f>SUBTOTAL(9,E152:E157)</f>
        <v>6</v>
      </c>
      <c r="F151" s="21"/>
      <c r="G151" s="21"/>
      <c r="H151" s="21"/>
      <c r="I151" s="22"/>
      <c r="J151" s="21"/>
      <c r="K151" s="21"/>
      <c r="L151" s="21"/>
      <c r="M151" s="21"/>
      <c r="N151" s="21"/>
      <c r="O151" s="23"/>
      <c r="P151" s="23"/>
      <c r="Q151" s="23"/>
      <c r="R151" s="23"/>
      <c r="S151" s="21"/>
      <c r="T151" s="23"/>
      <c r="U151" s="21"/>
      <c r="V151" s="21"/>
      <c r="W151" s="40"/>
    </row>
    <row r="152" spans="1:23" s="52" customFormat="1" ht="150.75" customHeight="1">
      <c r="A152" s="42">
        <v>9</v>
      </c>
      <c r="B152" s="43" t="s">
        <v>603</v>
      </c>
      <c r="C152" s="43" t="s">
        <v>94</v>
      </c>
      <c r="D152" s="43" t="s">
        <v>728</v>
      </c>
      <c r="E152" s="44">
        <v>1</v>
      </c>
      <c r="F152" s="45" t="s">
        <v>370</v>
      </c>
      <c r="G152" s="46" t="s">
        <v>371</v>
      </c>
      <c r="H152" s="46" t="s">
        <v>557</v>
      </c>
      <c r="I152" s="47" t="s">
        <v>558</v>
      </c>
      <c r="J152" s="48" t="s">
        <v>422</v>
      </c>
      <c r="K152" s="48" t="s">
        <v>4</v>
      </c>
      <c r="L152" s="48" t="s">
        <v>643</v>
      </c>
      <c r="M152" s="48" t="s">
        <v>242</v>
      </c>
      <c r="N152" s="48" t="s">
        <v>607</v>
      </c>
      <c r="O152" s="49">
        <v>0</v>
      </c>
      <c r="P152" s="49">
        <v>0</v>
      </c>
      <c r="Q152" s="49">
        <v>0</v>
      </c>
      <c r="R152" s="49">
        <v>0</v>
      </c>
      <c r="S152" s="50" t="s">
        <v>1286</v>
      </c>
      <c r="T152" s="49">
        <v>0</v>
      </c>
      <c r="U152" s="48" t="s">
        <v>620</v>
      </c>
      <c r="V152" s="46" t="s">
        <v>946</v>
      </c>
      <c r="W152" s="51">
        <f aca="true" t="shared" si="4" ref="W152:W157">IF(OR(LEFT(I152)="7",LEFT(I152,1)="8"),VALUE(RIGHT(I152,3)),VALUE(RIGHT(I152,4)))</f>
        <v>246</v>
      </c>
    </row>
    <row r="153" spans="1:23" s="52" customFormat="1" ht="150.75" customHeight="1">
      <c r="A153" s="42">
        <v>9</v>
      </c>
      <c r="B153" s="43" t="s">
        <v>603</v>
      </c>
      <c r="C153" s="43" t="s">
        <v>94</v>
      </c>
      <c r="D153" s="43" t="s">
        <v>728</v>
      </c>
      <c r="E153" s="44">
        <v>1</v>
      </c>
      <c r="F153" s="45" t="s">
        <v>370</v>
      </c>
      <c r="G153" s="46" t="s">
        <v>371</v>
      </c>
      <c r="H153" s="46" t="s">
        <v>5</v>
      </c>
      <c r="I153" s="47" t="s">
        <v>559</v>
      </c>
      <c r="J153" s="48" t="s">
        <v>560</v>
      </c>
      <c r="K153" s="48" t="s">
        <v>6</v>
      </c>
      <c r="L153" s="48" t="s">
        <v>643</v>
      </c>
      <c r="M153" s="48" t="s">
        <v>376</v>
      </c>
      <c r="N153" s="48" t="s">
        <v>607</v>
      </c>
      <c r="O153" s="49">
        <v>0</v>
      </c>
      <c r="P153" s="49">
        <v>0</v>
      </c>
      <c r="Q153" s="49">
        <v>0</v>
      </c>
      <c r="R153" s="49">
        <v>0</v>
      </c>
      <c r="S153" s="50" t="s">
        <v>1287</v>
      </c>
      <c r="T153" s="49">
        <v>0</v>
      </c>
      <c r="U153" s="48" t="s">
        <v>620</v>
      </c>
      <c r="V153" s="46" t="s">
        <v>947</v>
      </c>
      <c r="W153" s="51">
        <f t="shared" si="4"/>
        <v>247</v>
      </c>
    </row>
    <row r="154" spans="1:23" s="52" customFormat="1" ht="150.75" customHeight="1">
      <c r="A154" s="42">
        <v>9</v>
      </c>
      <c r="B154" s="43" t="s">
        <v>603</v>
      </c>
      <c r="C154" s="43" t="s">
        <v>94</v>
      </c>
      <c r="D154" s="43" t="s">
        <v>728</v>
      </c>
      <c r="E154" s="44">
        <v>1</v>
      </c>
      <c r="F154" s="45" t="s">
        <v>370</v>
      </c>
      <c r="G154" s="46" t="s">
        <v>371</v>
      </c>
      <c r="H154" s="46" t="s">
        <v>561</v>
      </c>
      <c r="I154" s="47" t="s">
        <v>562</v>
      </c>
      <c r="J154" s="48" t="s">
        <v>1010</v>
      </c>
      <c r="K154" s="48" t="s">
        <v>1011</v>
      </c>
      <c r="L154" s="48" t="s">
        <v>643</v>
      </c>
      <c r="M154" s="48" t="s">
        <v>376</v>
      </c>
      <c r="N154" s="48" t="s">
        <v>607</v>
      </c>
      <c r="O154" s="49">
        <v>0</v>
      </c>
      <c r="P154" s="49">
        <v>0</v>
      </c>
      <c r="Q154" s="49">
        <v>0</v>
      </c>
      <c r="R154" s="49">
        <v>0</v>
      </c>
      <c r="S154" s="50" t="s">
        <v>1334</v>
      </c>
      <c r="T154" s="49">
        <v>0</v>
      </c>
      <c r="U154" s="48" t="s">
        <v>620</v>
      </c>
      <c r="V154" s="46" t="s">
        <v>1335</v>
      </c>
      <c r="W154" s="51">
        <f t="shared" si="4"/>
        <v>252</v>
      </c>
    </row>
    <row r="155" spans="1:23" s="52" customFormat="1" ht="150.75" customHeight="1">
      <c r="A155" s="42">
        <v>9</v>
      </c>
      <c r="B155" s="43" t="s">
        <v>603</v>
      </c>
      <c r="C155" s="43" t="s">
        <v>94</v>
      </c>
      <c r="D155" s="43" t="s">
        <v>728</v>
      </c>
      <c r="E155" s="44">
        <v>1</v>
      </c>
      <c r="F155" s="45" t="s">
        <v>370</v>
      </c>
      <c r="G155" s="46" t="s">
        <v>371</v>
      </c>
      <c r="H155" s="46" t="s">
        <v>310</v>
      </c>
      <c r="I155" s="47" t="s">
        <v>555</v>
      </c>
      <c r="J155" s="48" t="s">
        <v>897</v>
      </c>
      <c r="K155" s="48" t="s">
        <v>3</v>
      </c>
      <c r="L155" s="48" t="s">
        <v>643</v>
      </c>
      <c r="M155" s="48" t="s">
        <v>584</v>
      </c>
      <c r="N155" s="48" t="s">
        <v>607</v>
      </c>
      <c r="O155" s="49">
        <v>0</v>
      </c>
      <c r="P155" s="49">
        <v>0</v>
      </c>
      <c r="Q155" s="49">
        <v>0</v>
      </c>
      <c r="R155" s="49">
        <v>0</v>
      </c>
      <c r="S155" s="50" t="s">
        <v>1288</v>
      </c>
      <c r="T155" s="49">
        <v>0</v>
      </c>
      <c r="U155" s="48" t="s">
        <v>620</v>
      </c>
      <c r="V155" s="46" t="s">
        <v>1336</v>
      </c>
      <c r="W155" s="51">
        <f t="shared" si="4"/>
        <v>320</v>
      </c>
    </row>
    <row r="156" spans="1:23" s="52" customFormat="1" ht="150.75" customHeight="1">
      <c r="A156" s="42">
        <v>9</v>
      </c>
      <c r="B156" s="43" t="s">
        <v>603</v>
      </c>
      <c r="C156" s="43" t="s">
        <v>94</v>
      </c>
      <c r="D156" s="43" t="s">
        <v>728</v>
      </c>
      <c r="E156" s="44">
        <v>1</v>
      </c>
      <c r="F156" s="45" t="s">
        <v>370</v>
      </c>
      <c r="G156" s="46" t="s">
        <v>371</v>
      </c>
      <c r="H156" s="46" t="s">
        <v>309</v>
      </c>
      <c r="I156" s="47">
        <v>700009213341</v>
      </c>
      <c r="J156" s="48" t="s">
        <v>1</v>
      </c>
      <c r="K156" s="48" t="s">
        <v>2</v>
      </c>
      <c r="L156" s="48" t="s">
        <v>643</v>
      </c>
      <c r="M156" s="48" t="s">
        <v>584</v>
      </c>
      <c r="N156" s="48" t="s">
        <v>607</v>
      </c>
      <c r="O156" s="49">
        <v>0</v>
      </c>
      <c r="P156" s="49">
        <v>0</v>
      </c>
      <c r="Q156" s="49">
        <v>0</v>
      </c>
      <c r="R156" s="49">
        <v>0</v>
      </c>
      <c r="S156" s="50" t="s">
        <v>1289</v>
      </c>
      <c r="T156" s="49">
        <v>0</v>
      </c>
      <c r="U156" s="48" t="s">
        <v>620</v>
      </c>
      <c r="V156" s="46" t="s">
        <v>1337</v>
      </c>
      <c r="W156" s="51">
        <f t="shared" si="4"/>
        <v>341</v>
      </c>
    </row>
    <row r="157" spans="1:23" s="52" customFormat="1" ht="150.75" customHeight="1">
      <c r="A157" s="42">
        <v>9</v>
      </c>
      <c r="B157" s="43" t="s">
        <v>603</v>
      </c>
      <c r="C157" s="43" t="s">
        <v>94</v>
      </c>
      <c r="D157" s="43" t="s">
        <v>728</v>
      </c>
      <c r="E157" s="44">
        <v>1</v>
      </c>
      <c r="F157" s="45" t="s">
        <v>370</v>
      </c>
      <c r="G157" s="46" t="s">
        <v>371</v>
      </c>
      <c r="H157" s="46" t="s">
        <v>1618</v>
      </c>
      <c r="I157" s="47" t="s">
        <v>944</v>
      </c>
      <c r="J157" s="48" t="s">
        <v>945</v>
      </c>
      <c r="K157" s="48" t="s">
        <v>1375</v>
      </c>
      <c r="L157" s="48" t="s">
        <v>643</v>
      </c>
      <c r="M157" s="48" t="s">
        <v>1619</v>
      </c>
      <c r="N157" s="48" t="s">
        <v>607</v>
      </c>
      <c r="O157" s="49">
        <v>0</v>
      </c>
      <c r="P157" s="49">
        <v>0</v>
      </c>
      <c r="Q157" s="49">
        <v>0</v>
      </c>
      <c r="R157" s="49">
        <v>0</v>
      </c>
      <c r="S157" s="50" t="s">
        <v>1333</v>
      </c>
      <c r="T157" s="49">
        <v>0</v>
      </c>
      <c r="U157" s="48" t="s">
        <v>620</v>
      </c>
      <c r="V157" s="46" t="s">
        <v>1376</v>
      </c>
      <c r="W157" s="51">
        <f t="shared" si="4"/>
        <v>1549</v>
      </c>
    </row>
    <row r="158" spans="1:23" s="41" customFormat="1" ht="12.75" outlineLevel="1">
      <c r="A158" s="25"/>
      <c r="B158" s="56" t="s">
        <v>155</v>
      </c>
      <c r="C158" s="57" t="s">
        <v>624</v>
      </c>
      <c r="D158" s="57"/>
      <c r="E158" s="11">
        <f>SUBTOTAL(9,E160:E161)</f>
        <v>2</v>
      </c>
      <c r="F158" s="12"/>
      <c r="G158" s="12"/>
      <c r="H158" s="12"/>
      <c r="I158" s="13"/>
      <c r="J158" s="12"/>
      <c r="K158" s="12"/>
      <c r="L158" s="12"/>
      <c r="M158" s="12"/>
      <c r="N158" s="12"/>
      <c r="O158" s="14"/>
      <c r="P158" s="14"/>
      <c r="Q158" s="14"/>
      <c r="R158" s="14"/>
      <c r="S158" s="12"/>
      <c r="T158" s="14"/>
      <c r="U158" s="12"/>
      <c r="V158" s="12"/>
      <c r="W158" s="40"/>
    </row>
    <row r="159" spans="1:23" s="41" customFormat="1" ht="12.75" outlineLevel="2">
      <c r="A159" s="24"/>
      <c r="B159" s="54" t="s">
        <v>249</v>
      </c>
      <c r="C159" s="55"/>
      <c r="D159" s="55"/>
      <c r="E159" s="20">
        <f>SUBTOTAL(9,E160:E161)</f>
        <v>2</v>
      </c>
      <c r="F159" s="21"/>
      <c r="G159" s="21"/>
      <c r="H159" s="21"/>
      <c r="I159" s="22"/>
      <c r="J159" s="21"/>
      <c r="K159" s="21"/>
      <c r="L159" s="21"/>
      <c r="M159" s="21"/>
      <c r="N159" s="21"/>
      <c r="O159" s="23"/>
      <c r="P159" s="23"/>
      <c r="Q159" s="23"/>
      <c r="R159" s="23"/>
      <c r="S159" s="21"/>
      <c r="T159" s="23"/>
      <c r="U159" s="21"/>
      <c r="V159" s="21"/>
      <c r="W159" s="40"/>
    </row>
    <row r="160" spans="1:23" s="52" customFormat="1" ht="214.5" customHeight="1">
      <c r="A160" s="42">
        <v>9</v>
      </c>
      <c r="B160" s="43" t="s">
        <v>603</v>
      </c>
      <c r="C160" s="43" t="s">
        <v>62</v>
      </c>
      <c r="D160" s="43" t="s">
        <v>181</v>
      </c>
      <c r="E160" s="44">
        <v>1</v>
      </c>
      <c r="F160" s="45">
        <v>310</v>
      </c>
      <c r="G160" s="46" t="s">
        <v>1406</v>
      </c>
      <c r="H160" s="46" t="s">
        <v>1406</v>
      </c>
      <c r="I160" s="47">
        <v>20190931001617</v>
      </c>
      <c r="J160" s="48" t="s">
        <v>1407</v>
      </c>
      <c r="K160" s="48" t="s">
        <v>1408</v>
      </c>
      <c r="L160" s="48" t="s">
        <v>214</v>
      </c>
      <c r="M160" s="48" t="s">
        <v>619</v>
      </c>
      <c r="N160" s="48" t="s">
        <v>607</v>
      </c>
      <c r="O160" s="49">
        <v>181133.6</v>
      </c>
      <c r="P160" s="49">
        <v>4875.51</v>
      </c>
      <c r="Q160" s="49">
        <v>40733.36</v>
      </c>
      <c r="R160" s="49">
        <v>226742.47</v>
      </c>
      <c r="S160" s="50" t="s">
        <v>1620</v>
      </c>
      <c r="T160" s="49">
        <v>0</v>
      </c>
      <c r="U160" s="48" t="s">
        <v>217</v>
      </c>
      <c r="V160" s="46" t="s">
        <v>1621</v>
      </c>
      <c r="W160" s="51">
        <f>IF(OR(LEFT(I160)="7",LEFT(I160,1)="8"),VALUE(RIGHT(I160,3)),VALUE(RIGHT(I160,4)))</f>
        <v>1617</v>
      </c>
    </row>
    <row r="161" spans="1:23" s="52" customFormat="1" ht="243" customHeight="1">
      <c r="A161" s="42">
        <v>9</v>
      </c>
      <c r="B161" s="43" t="s">
        <v>603</v>
      </c>
      <c r="C161" s="43" t="s">
        <v>62</v>
      </c>
      <c r="D161" s="43" t="s">
        <v>181</v>
      </c>
      <c r="E161" s="44">
        <v>1</v>
      </c>
      <c r="F161" s="45">
        <v>700</v>
      </c>
      <c r="G161" s="46" t="s">
        <v>613</v>
      </c>
      <c r="H161" s="46" t="s">
        <v>613</v>
      </c>
      <c r="I161" s="47">
        <v>20190970001616</v>
      </c>
      <c r="J161" s="48" t="s">
        <v>1409</v>
      </c>
      <c r="K161" s="48" t="s">
        <v>1408</v>
      </c>
      <c r="L161" s="48" t="s">
        <v>214</v>
      </c>
      <c r="M161" s="48" t="s">
        <v>619</v>
      </c>
      <c r="N161" s="48" t="s">
        <v>607</v>
      </c>
      <c r="O161" s="49">
        <v>771367.02</v>
      </c>
      <c r="P161" s="49">
        <v>0</v>
      </c>
      <c r="Q161" s="49">
        <v>2960.79</v>
      </c>
      <c r="R161" s="49">
        <v>774327.81</v>
      </c>
      <c r="S161" s="50" t="s">
        <v>1622</v>
      </c>
      <c r="T161" s="49">
        <v>0</v>
      </c>
      <c r="U161" s="48" t="s">
        <v>217</v>
      </c>
      <c r="V161" s="46" t="s">
        <v>1623</v>
      </c>
      <c r="W161" s="51">
        <f>IF(OR(LEFT(I161)="7",LEFT(I161,1)="8"),VALUE(RIGHT(I161,3)),VALUE(RIGHT(I161,4)))</f>
        <v>1616</v>
      </c>
    </row>
    <row r="162" spans="1:23" s="39" customFormat="1" ht="19.5" customHeight="1" outlineLevel="3">
      <c r="A162" s="15"/>
      <c r="B162" s="58" t="s">
        <v>630</v>
      </c>
      <c r="C162" s="59"/>
      <c r="D162" s="59"/>
      <c r="E162" s="16">
        <f>SUBTOTAL(9,E165:E173)</f>
        <v>9</v>
      </c>
      <c r="F162" s="30"/>
      <c r="G162" s="30"/>
      <c r="H162" s="30"/>
      <c r="I162" s="17"/>
      <c r="J162" s="30"/>
      <c r="K162" s="30"/>
      <c r="L162" s="30"/>
      <c r="M162" s="30"/>
      <c r="N162" s="30"/>
      <c r="O162" s="18"/>
      <c r="P162" s="19"/>
      <c r="Q162" s="19"/>
      <c r="R162" s="19"/>
      <c r="S162" s="30"/>
      <c r="T162" s="19"/>
      <c r="U162" s="30"/>
      <c r="V162" s="30"/>
      <c r="W162" s="38"/>
    </row>
    <row r="163" spans="1:23" s="41" customFormat="1" ht="12.75" outlineLevel="1">
      <c r="A163" s="25"/>
      <c r="B163" s="56" t="s">
        <v>626</v>
      </c>
      <c r="C163" s="57" t="s">
        <v>624</v>
      </c>
      <c r="D163" s="57"/>
      <c r="E163" s="11">
        <f>SUBTOTAL(9,E165:E173)</f>
        <v>9</v>
      </c>
      <c r="F163" s="12"/>
      <c r="G163" s="12"/>
      <c r="H163" s="12"/>
      <c r="I163" s="13"/>
      <c r="J163" s="12"/>
      <c r="K163" s="12"/>
      <c r="L163" s="12"/>
      <c r="M163" s="12"/>
      <c r="N163" s="12"/>
      <c r="O163" s="14"/>
      <c r="P163" s="14"/>
      <c r="Q163" s="14"/>
      <c r="R163" s="14"/>
      <c r="S163" s="12"/>
      <c r="T163" s="14"/>
      <c r="U163" s="12"/>
      <c r="V163" s="12"/>
      <c r="W163" s="40"/>
    </row>
    <row r="164" spans="1:23" s="41" customFormat="1" ht="12.75" outlineLevel="2">
      <c r="A164" s="24"/>
      <c r="B164" s="54" t="s">
        <v>249</v>
      </c>
      <c r="C164" s="55"/>
      <c r="D164" s="55"/>
      <c r="E164" s="20">
        <f>SUBTOTAL(9,E165:E173)</f>
        <v>9</v>
      </c>
      <c r="F164" s="21"/>
      <c r="G164" s="21"/>
      <c r="H164" s="21"/>
      <c r="I164" s="22"/>
      <c r="J164" s="21"/>
      <c r="K164" s="21"/>
      <c r="L164" s="21"/>
      <c r="M164" s="21"/>
      <c r="N164" s="21"/>
      <c r="O164" s="23"/>
      <c r="P164" s="23"/>
      <c r="Q164" s="23"/>
      <c r="R164" s="23"/>
      <c r="S164" s="21"/>
      <c r="T164" s="23"/>
      <c r="U164" s="21"/>
      <c r="V164" s="21"/>
      <c r="W164" s="40"/>
    </row>
    <row r="165" spans="1:23" s="52" customFormat="1" ht="180.75" customHeight="1">
      <c r="A165" s="42">
        <v>10</v>
      </c>
      <c r="B165" s="43" t="s">
        <v>630</v>
      </c>
      <c r="C165" s="43" t="s">
        <v>94</v>
      </c>
      <c r="D165" s="43" t="s">
        <v>181</v>
      </c>
      <c r="E165" s="44">
        <v>1</v>
      </c>
      <c r="F165" s="45">
        <v>114</v>
      </c>
      <c r="G165" s="46" t="s">
        <v>1624</v>
      </c>
      <c r="H165" s="46" t="s">
        <v>468</v>
      </c>
      <c r="I165" s="47">
        <v>20191011201619</v>
      </c>
      <c r="J165" s="48" t="s">
        <v>1410</v>
      </c>
      <c r="K165" s="48" t="s">
        <v>1411</v>
      </c>
      <c r="L165" s="48" t="s">
        <v>214</v>
      </c>
      <c r="M165" s="48" t="s">
        <v>602</v>
      </c>
      <c r="N165" s="48" t="s">
        <v>612</v>
      </c>
      <c r="O165" s="49">
        <v>194361809.15</v>
      </c>
      <c r="P165" s="49">
        <v>865756214.52</v>
      </c>
      <c r="Q165" s="49">
        <v>25995478.58</v>
      </c>
      <c r="R165" s="49">
        <v>735895008.22</v>
      </c>
      <c r="S165" s="50" t="s">
        <v>1625</v>
      </c>
      <c r="T165" s="49">
        <v>350218494.03</v>
      </c>
      <c r="U165" s="48" t="s">
        <v>217</v>
      </c>
      <c r="V165" s="46" t="s">
        <v>1412</v>
      </c>
      <c r="W165" s="51">
        <f aca="true" t="shared" si="5" ref="W165:W173">IF(OR(LEFT(I165)="7",LEFT(I165,1)="8"),VALUE(RIGHT(I165,3)),VALUE(RIGHT(I165,4)))</f>
        <v>1619</v>
      </c>
    </row>
    <row r="166" spans="1:23" s="52" customFormat="1" ht="243" customHeight="1">
      <c r="A166" s="42">
        <v>10</v>
      </c>
      <c r="B166" s="43" t="s">
        <v>630</v>
      </c>
      <c r="C166" s="43" t="s">
        <v>94</v>
      </c>
      <c r="D166" s="43" t="s">
        <v>181</v>
      </c>
      <c r="E166" s="44">
        <v>1</v>
      </c>
      <c r="F166" s="45">
        <v>417</v>
      </c>
      <c r="G166" s="46" t="s">
        <v>1086</v>
      </c>
      <c r="H166" s="46" t="s">
        <v>468</v>
      </c>
      <c r="I166" s="47">
        <v>20091021301506</v>
      </c>
      <c r="J166" s="48" t="s">
        <v>1087</v>
      </c>
      <c r="K166" s="48" t="s">
        <v>1088</v>
      </c>
      <c r="L166" s="48" t="s">
        <v>214</v>
      </c>
      <c r="M166" s="48" t="s">
        <v>215</v>
      </c>
      <c r="N166" s="48" t="s">
        <v>612</v>
      </c>
      <c r="O166" s="49">
        <v>1219030039.81</v>
      </c>
      <c r="P166" s="49">
        <v>165702.3</v>
      </c>
      <c r="Q166" s="49">
        <v>67690242.85</v>
      </c>
      <c r="R166" s="49">
        <v>1284108957.05</v>
      </c>
      <c r="S166" s="50" t="s">
        <v>1626</v>
      </c>
      <c r="T166" s="49">
        <v>2777027.91</v>
      </c>
      <c r="U166" s="48" t="s">
        <v>217</v>
      </c>
      <c r="V166" s="46" t="s">
        <v>1627</v>
      </c>
      <c r="W166" s="51">
        <f t="shared" si="5"/>
        <v>1506</v>
      </c>
    </row>
    <row r="167" spans="1:23" s="52" customFormat="1" ht="325.5" customHeight="1">
      <c r="A167" s="42">
        <v>10</v>
      </c>
      <c r="B167" s="43" t="s">
        <v>630</v>
      </c>
      <c r="C167" s="43" t="s">
        <v>94</v>
      </c>
      <c r="D167" s="43" t="s">
        <v>181</v>
      </c>
      <c r="E167" s="44">
        <v>1</v>
      </c>
      <c r="F167" s="45">
        <v>600</v>
      </c>
      <c r="G167" s="46" t="s">
        <v>1413</v>
      </c>
      <c r="H167" s="46" t="s">
        <v>468</v>
      </c>
      <c r="I167" s="47">
        <v>20191060001610</v>
      </c>
      <c r="J167" s="48" t="s">
        <v>1414</v>
      </c>
      <c r="K167" s="48" t="s">
        <v>1415</v>
      </c>
      <c r="L167" s="48" t="s">
        <v>214</v>
      </c>
      <c r="M167" s="48" t="s">
        <v>1628</v>
      </c>
      <c r="N167" s="48" t="s">
        <v>607</v>
      </c>
      <c r="O167" s="49">
        <v>7446487176.37</v>
      </c>
      <c r="P167" s="49">
        <v>178391443.75</v>
      </c>
      <c r="Q167" s="49">
        <v>409072594.22</v>
      </c>
      <c r="R167" s="49">
        <v>997231177.37</v>
      </c>
      <c r="S167" s="50" t="s">
        <v>1629</v>
      </c>
      <c r="T167" s="49">
        <v>7036720036.97</v>
      </c>
      <c r="U167" s="48" t="s">
        <v>217</v>
      </c>
      <c r="V167" s="46" t="s">
        <v>1416</v>
      </c>
      <c r="W167" s="51">
        <f t="shared" si="5"/>
        <v>1610</v>
      </c>
    </row>
    <row r="168" spans="1:23" s="52" customFormat="1" ht="186.75" customHeight="1">
      <c r="A168" s="42">
        <v>10</v>
      </c>
      <c r="B168" s="43" t="s">
        <v>630</v>
      </c>
      <c r="C168" s="43" t="s">
        <v>94</v>
      </c>
      <c r="D168" s="43" t="s">
        <v>181</v>
      </c>
      <c r="E168" s="44">
        <v>1</v>
      </c>
      <c r="F168" s="45" t="s">
        <v>520</v>
      </c>
      <c r="G168" s="46" t="s">
        <v>1051</v>
      </c>
      <c r="H168" s="46" t="s">
        <v>468</v>
      </c>
      <c r="I168" s="47">
        <v>700010210258</v>
      </c>
      <c r="J168" s="48" t="s">
        <v>481</v>
      </c>
      <c r="K168" s="48" t="s">
        <v>345</v>
      </c>
      <c r="L168" s="48" t="s">
        <v>643</v>
      </c>
      <c r="M168" s="48" t="s">
        <v>585</v>
      </c>
      <c r="N168" s="48" t="s">
        <v>216</v>
      </c>
      <c r="O168" s="49">
        <v>171545964</v>
      </c>
      <c r="P168" s="49">
        <v>-4897394</v>
      </c>
      <c r="Q168" s="49">
        <v>3747407</v>
      </c>
      <c r="R168" s="49">
        <v>162561458</v>
      </c>
      <c r="S168" s="50" t="s">
        <v>1630</v>
      </c>
      <c r="T168" s="49">
        <v>7834519</v>
      </c>
      <c r="U168" s="48" t="s">
        <v>217</v>
      </c>
      <c r="V168" s="46" t="s">
        <v>1631</v>
      </c>
      <c r="W168" s="51">
        <f t="shared" si="5"/>
        <v>258</v>
      </c>
    </row>
    <row r="169" spans="1:23" s="52" customFormat="1" ht="194.25" customHeight="1">
      <c r="A169" s="42">
        <v>10</v>
      </c>
      <c r="B169" s="43" t="s">
        <v>630</v>
      </c>
      <c r="C169" s="43" t="s">
        <v>94</v>
      </c>
      <c r="D169" s="43" t="s">
        <v>181</v>
      </c>
      <c r="E169" s="44">
        <v>1</v>
      </c>
      <c r="F169" s="45" t="s">
        <v>520</v>
      </c>
      <c r="G169" s="46" t="s">
        <v>1051</v>
      </c>
      <c r="H169" s="46" t="s">
        <v>468</v>
      </c>
      <c r="I169" s="47">
        <v>20091021101504</v>
      </c>
      <c r="J169" s="48" t="s">
        <v>1200</v>
      </c>
      <c r="K169" s="48" t="s">
        <v>1201</v>
      </c>
      <c r="L169" s="48" t="s">
        <v>214</v>
      </c>
      <c r="M169" s="48" t="s">
        <v>348</v>
      </c>
      <c r="N169" s="48" t="s">
        <v>612</v>
      </c>
      <c r="O169" s="49">
        <v>623316253.21</v>
      </c>
      <c r="P169" s="49">
        <v>1814802409.28</v>
      </c>
      <c r="Q169" s="49">
        <v>1100884712.07</v>
      </c>
      <c r="R169" s="49">
        <v>2324781122.94</v>
      </c>
      <c r="S169" s="50" t="s">
        <v>1632</v>
      </c>
      <c r="T169" s="49">
        <v>1214222251.62</v>
      </c>
      <c r="U169" s="48" t="s">
        <v>217</v>
      </c>
      <c r="V169" s="46" t="s">
        <v>1417</v>
      </c>
      <c r="W169" s="51">
        <f t="shared" si="5"/>
        <v>1504</v>
      </c>
    </row>
    <row r="170" spans="1:23" s="52" customFormat="1" ht="192" customHeight="1">
      <c r="A170" s="42">
        <v>10</v>
      </c>
      <c r="B170" s="43" t="s">
        <v>630</v>
      </c>
      <c r="C170" s="43" t="s">
        <v>94</v>
      </c>
      <c r="D170" s="43" t="s">
        <v>181</v>
      </c>
      <c r="E170" s="44">
        <v>1</v>
      </c>
      <c r="F170" s="45" t="s">
        <v>780</v>
      </c>
      <c r="G170" s="46" t="s">
        <v>781</v>
      </c>
      <c r="H170" s="46" t="s">
        <v>781</v>
      </c>
      <c r="I170" s="47" t="s">
        <v>578</v>
      </c>
      <c r="J170" s="48" t="s">
        <v>194</v>
      </c>
      <c r="K170" s="48" t="s">
        <v>745</v>
      </c>
      <c r="L170" s="48" t="s">
        <v>480</v>
      </c>
      <c r="M170" s="48" t="s">
        <v>436</v>
      </c>
      <c r="N170" s="48" t="s">
        <v>727</v>
      </c>
      <c r="O170" s="49">
        <v>468504764</v>
      </c>
      <c r="P170" s="49">
        <v>110356368</v>
      </c>
      <c r="Q170" s="49">
        <v>22146576</v>
      </c>
      <c r="R170" s="49">
        <v>55581709</v>
      </c>
      <c r="S170" s="50" t="s">
        <v>1633</v>
      </c>
      <c r="T170" s="49">
        <v>545425999</v>
      </c>
      <c r="U170" s="48" t="s">
        <v>620</v>
      </c>
      <c r="V170" s="46" t="s">
        <v>912</v>
      </c>
      <c r="W170" s="51">
        <f t="shared" si="5"/>
        <v>1422</v>
      </c>
    </row>
    <row r="171" spans="1:23" s="52" customFormat="1" ht="218.25" customHeight="1">
      <c r="A171" s="42">
        <v>10</v>
      </c>
      <c r="B171" s="43" t="s">
        <v>630</v>
      </c>
      <c r="C171" s="43" t="s">
        <v>94</v>
      </c>
      <c r="D171" s="43" t="s">
        <v>181</v>
      </c>
      <c r="E171" s="44">
        <v>1</v>
      </c>
      <c r="F171" s="45" t="s">
        <v>579</v>
      </c>
      <c r="G171" s="46" t="s">
        <v>580</v>
      </c>
      <c r="H171" s="46" t="s">
        <v>580</v>
      </c>
      <c r="I171" s="47" t="s">
        <v>581</v>
      </c>
      <c r="J171" s="48" t="s">
        <v>1059</v>
      </c>
      <c r="K171" s="48" t="s">
        <v>582</v>
      </c>
      <c r="L171" s="48" t="s">
        <v>643</v>
      </c>
      <c r="M171" s="48" t="s">
        <v>584</v>
      </c>
      <c r="N171" s="48" t="s">
        <v>727</v>
      </c>
      <c r="O171" s="49">
        <v>50768663.13</v>
      </c>
      <c r="P171" s="49">
        <v>4421918.14</v>
      </c>
      <c r="Q171" s="49">
        <v>5555420.16</v>
      </c>
      <c r="R171" s="49">
        <v>5206683.89</v>
      </c>
      <c r="S171" s="50" t="s">
        <v>1634</v>
      </c>
      <c r="T171" s="49">
        <v>55539317.54</v>
      </c>
      <c r="U171" s="48" t="s">
        <v>217</v>
      </c>
      <c r="V171" s="46" t="s">
        <v>1060</v>
      </c>
      <c r="W171" s="51">
        <f t="shared" si="5"/>
        <v>733</v>
      </c>
    </row>
    <row r="172" spans="1:23" s="52" customFormat="1" ht="213" customHeight="1">
      <c r="A172" s="42">
        <v>10</v>
      </c>
      <c r="B172" s="43" t="s">
        <v>630</v>
      </c>
      <c r="C172" s="43" t="s">
        <v>94</v>
      </c>
      <c r="D172" s="43" t="s">
        <v>181</v>
      </c>
      <c r="E172" s="44">
        <v>1</v>
      </c>
      <c r="F172" s="45" t="s">
        <v>579</v>
      </c>
      <c r="G172" s="46" t="s">
        <v>580</v>
      </c>
      <c r="H172" s="46" t="s">
        <v>580</v>
      </c>
      <c r="I172" s="47" t="s">
        <v>583</v>
      </c>
      <c r="J172" s="48" t="s">
        <v>7</v>
      </c>
      <c r="K172" s="48" t="s">
        <v>582</v>
      </c>
      <c r="L172" s="48" t="s">
        <v>643</v>
      </c>
      <c r="M172" s="48" t="s">
        <v>584</v>
      </c>
      <c r="N172" s="48" t="s">
        <v>727</v>
      </c>
      <c r="O172" s="49">
        <v>1020594.33</v>
      </c>
      <c r="P172" s="49">
        <v>7869.03</v>
      </c>
      <c r="Q172" s="49">
        <v>63464.37</v>
      </c>
      <c r="R172" s="49">
        <v>359951.21</v>
      </c>
      <c r="S172" s="50" t="s">
        <v>1635</v>
      </c>
      <c r="T172" s="49">
        <v>731976.52</v>
      </c>
      <c r="U172" s="48" t="s">
        <v>217</v>
      </c>
      <c r="V172" s="46" t="s">
        <v>1061</v>
      </c>
      <c r="W172" s="51">
        <f t="shared" si="5"/>
        <v>734</v>
      </c>
    </row>
    <row r="173" spans="1:23" s="52" customFormat="1" ht="216.75" customHeight="1">
      <c r="A173" s="42">
        <v>10</v>
      </c>
      <c r="B173" s="43" t="s">
        <v>630</v>
      </c>
      <c r="C173" s="43" t="s">
        <v>94</v>
      </c>
      <c r="D173" s="43" t="s">
        <v>181</v>
      </c>
      <c r="E173" s="44">
        <v>1</v>
      </c>
      <c r="F173" s="45" t="s">
        <v>579</v>
      </c>
      <c r="G173" s="46" t="s">
        <v>580</v>
      </c>
      <c r="H173" s="46" t="s">
        <v>580</v>
      </c>
      <c r="I173" s="47" t="s">
        <v>965</v>
      </c>
      <c r="J173" s="48" t="s">
        <v>966</v>
      </c>
      <c r="K173" s="48" t="s">
        <v>967</v>
      </c>
      <c r="L173" s="48" t="s">
        <v>643</v>
      </c>
      <c r="M173" s="48" t="s">
        <v>584</v>
      </c>
      <c r="N173" s="48" t="s">
        <v>312</v>
      </c>
      <c r="O173" s="49">
        <v>28733912.48</v>
      </c>
      <c r="P173" s="49">
        <v>1905606.21</v>
      </c>
      <c r="Q173" s="49">
        <v>1105798.44</v>
      </c>
      <c r="R173" s="49">
        <v>7356654.74</v>
      </c>
      <c r="S173" s="50" t="s">
        <v>1636</v>
      </c>
      <c r="T173" s="49">
        <v>24388662.39</v>
      </c>
      <c r="U173" s="48" t="s">
        <v>217</v>
      </c>
      <c r="V173" s="46" t="s">
        <v>1062</v>
      </c>
      <c r="W173" s="51">
        <f t="shared" si="5"/>
        <v>1558</v>
      </c>
    </row>
    <row r="174" spans="1:23" s="39" customFormat="1" ht="24" customHeight="1" outlineLevel="3">
      <c r="A174" s="15"/>
      <c r="B174" s="58" t="s">
        <v>718</v>
      </c>
      <c r="C174" s="59"/>
      <c r="D174" s="59"/>
      <c r="E174" s="16">
        <f>SUBTOTAL(9,E177:E208)</f>
        <v>26</v>
      </c>
      <c r="F174" s="30"/>
      <c r="G174" s="30"/>
      <c r="H174" s="30"/>
      <c r="I174" s="17"/>
      <c r="J174" s="30"/>
      <c r="K174" s="30"/>
      <c r="L174" s="30"/>
      <c r="M174" s="30"/>
      <c r="N174" s="30"/>
      <c r="O174" s="18"/>
      <c r="P174" s="19"/>
      <c r="Q174" s="19"/>
      <c r="R174" s="19"/>
      <c r="S174" s="30"/>
      <c r="T174" s="19"/>
      <c r="U174" s="30"/>
      <c r="V174" s="30"/>
      <c r="W174" s="38"/>
    </row>
    <row r="175" spans="1:23" s="41" customFormat="1" ht="12.75" outlineLevel="1">
      <c r="A175" s="25"/>
      <c r="B175" s="56" t="s">
        <v>626</v>
      </c>
      <c r="C175" s="57" t="s">
        <v>624</v>
      </c>
      <c r="D175" s="57"/>
      <c r="E175" s="11">
        <f>SUBTOTAL(9,E177:E200)</f>
        <v>22</v>
      </c>
      <c r="F175" s="12"/>
      <c r="G175" s="12"/>
      <c r="H175" s="12"/>
      <c r="I175" s="13"/>
      <c r="J175" s="12"/>
      <c r="K175" s="12"/>
      <c r="L175" s="12"/>
      <c r="M175" s="12"/>
      <c r="N175" s="12"/>
      <c r="O175" s="14"/>
      <c r="P175" s="14"/>
      <c r="Q175" s="14"/>
      <c r="R175" s="14"/>
      <c r="S175" s="12"/>
      <c r="T175" s="14"/>
      <c r="U175" s="12"/>
      <c r="V175" s="12"/>
      <c r="W175" s="40"/>
    </row>
    <row r="176" spans="1:23" s="41" customFormat="1" ht="12.75" outlineLevel="2">
      <c r="A176" s="24"/>
      <c r="B176" s="54" t="s">
        <v>249</v>
      </c>
      <c r="C176" s="55"/>
      <c r="D176" s="55"/>
      <c r="E176" s="20">
        <f>SUBTOTAL(9,E177:E193)</f>
        <v>17</v>
      </c>
      <c r="F176" s="21"/>
      <c r="G176" s="21"/>
      <c r="H176" s="21"/>
      <c r="I176" s="22"/>
      <c r="J176" s="21"/>
      <c r="K176" s="21"/>
      <c r="L176" s="21"/>
      <c r="M176" s="21"/>
      <c r="N176" s="21"/>
      <c r="O176" s="23"/>
      <c r="P176" s="23"/>
      <c r="Q176" s="23"/>
      <c r="R176" s="23"/>
      <c r="S176" s="21"/>
      <c r="T176" s="23"/>
      <c r="U176" s="21"/>
      <c r="V176" s="21"/>
      <c r="W176" s="40"/>
    </row>
    <row r="177" spans="1:23" s="52" customFormat="1" ht="194.25" customHeight="1">
      <c r="A177" s="42">
        <v>11</v>
      </c>
      <c r="B177" s="43" t="s">
        <v>718</v>
      </c>
      <c r="C177" s="43" t="s">
        <v>94</v>
      </c>
      <c r="D177" s="43" t="s">
        <v>181</v>
      </c>
      <c r="E177" s="44">
        <v>1</v>
      </c>
      <c r="F177" s="45">
        <v>112</v>
      </c>
      <c r="G177" s="46" t="s">
        <v>719</v>
      </c>
      <c r="H177" s="46" t="s">
        <v>468</v>
      </c>
      <c r="I177" s="47">
        <v>700011112023</v>
      </c>
      <c r="J177" s="48" t="s">
        <v>750</v>
      </c>
      <c r="K177" s="48" t="s">
        <v>751</v>
      </c>
      <c r="L177" s="48" t="s">
        <v>214</v>
      </c>
      <c r="M177" s="48" t="s">
        <v>215</v>
      </c>
      <c r="N177" s="48" t="s">
        <v>612</v>
      </c>
      <c r="O177" s="49">
        <v>6719115.65</v>
      </c>
      <c r="P177" s="49">
        <v>528781.42</v>
      </c>
      <c r="Q177" s="49">
        <v>17138.04</v>
      </c>
      <c r="R177" s="49">
        <v>17994.55</v>
      </c>
      <c r="S177" s="50" t="s">
        <v>1637</v>
      </c>
      <c r="T177" s="49">
        <v>7247040.56</v>
      </c>
      <c r="U177" s="48" t="s">
        <v>620</v>
      </c>
      <c r="V177" s="46" t="s">
        <v>1638</v>
      </c>
      <c r="W177" s="51">
        <f aca="true" t="shared" si="6" ref="W177:W193">IF(OR(LEFT(I177)="7",LEFT(I177,1)="8"),VALUE(RIGHT(I177,3)),VALUE(RIGHT(I177,4)))</f>
        <v>23</v>
      </c>
    </row>
    <row r="178" spans="1:23" s="52" customFormat="1" ht="150.75" customHeight="1">
      <c r="A178" s="42">
        <v>11</v>
      </c>
      <c r="B178" s="43" t="s">
        <v>718</v>
      </c>
      <c r="C178" s="43" t="s">
        <v>94</v>
      </c>
      <c r="D178" s="43" t="s">
        <v>181</v>
      </c>
      <c r="E178" s="44">
        <v>1</v>
      </c>
      <c r="F178" s="45">
        <v>112</v>
      </c>
      <c r="G178" s="46" t="s">
        <v>719</v>
      </c>
      <c r="H178" s="46" t="s">
        <v>468</v>
      </c>
      <c r="I178" s="47">
        <v>700011200225</v>
      </c>
      <c r="J178" s="48" t="s">
        <v>720</v>
      </c>
      <c r="K178" s="48" t="s">
        <v>721</v>
      </c>
      <c r="L178" s="48" t="s">
        <v>643</v>
      </c>
      <c r="M178" s="48" t="s">
        <v>376</v>
      </c>
      <c r="N178" s="48" t="s">
        <v>612</v>
      </c>
      <c r="O178" s="49">
        <v>15802437.85</v>
      </c>
      <c r="P178" s="49">
        <v>2397383.27</v>
      </c>
      <c r="Q178" s="49">
        <v>159120.42</v>
      </c>
      <c r="R178" s="49">
        <v>558074.5</v>
      </c>
      <c r="S178" s="50" t="s">
        <v>1418</v>
      </c>
      <c r="T178" s="49">
        <v>17800867.04</v>
      </c>
      <c r="U178" s="48" t="s">
        <v>620</v>
      </c>
      <c r="V178" s="46" t="s">
        <v>1639</v>
      </c>
      <c r="W178" s="51">
        <f t="shared" si="6"/>
        <v>225</v>
      </c>
    </row>
    <row r="179" spans="1:23" s="52" customFormat="1" ht="260.25" customHeight="1">
      <c r="A179" s="42">
        <v>11</v>
      </c>
      <c r="B179" s="43" t="s">
        <v>718</v>
      </c>
      <c r="C179" s="43" t="s">
        <v>94</v>
      </c>
      <c r="D179" s="43" t="s">
        <v>181</v>
      </c>
      <c r="E179" s="44">
        <v>1</v>
      </c>
      <c r="F179" s="45">
        <v>310</v>
      </c>
      <c r="G179" s="46" t="s">
        <v>332</v>
      </c>
      <c r="H179" s="46" t="s">
        <v>468</v>
      </c>
      <c r="I179" s="47">
        <v>20011130001221</v>
      </c>
      <c r="J179" s="48" t="s">
        <v>333</v>
      </c>
      <c r="K179" s="48" t="s">
        <v>334</v>
      </c>
      <c r="L179" s="48" t="s">
        <v>643</v>
      </c>
      <c r="M179" s="48" t="s">
        <v>586</v>
      </c>
      <c r="N179" s="48" t="s">
        <v>612</v>
      </c>
      <c r="O179" s="49">
        <v>18106463.8</v>
      </c>
      <c r="P179" s="49">
        <v>60530.46</v>
      </c>
      <c r="Q179" s="49">
        <v>321992.12</v>
      </c>
      <c r="R179" s="49">
        <v>18488986.38</v>
      </c>
      <c r="S179" s="50" t="s">
        <v>1640</v>
      </c>
      <c r="T179" s="49">
        <v>0</v>
      </c>
      <c r="U179" s="48" t="s">
        <v>620</v>
      </c>
      <c r="V179" s="46" t="s">
        <v>1641</v>
      </c>
      <c r="W179" s="51">
        <f t="shared" si="6"/>
        <v>1221</v>
      </c>
    </row>
    <row r="180" spans="1:23" s="52" customFormat="1" ht="301.5" customHeight="1">
      <c r="A180" s="42">
        <v>11</v>
      </c>
      <c r="B180" s="43" t="s">
        <v>718</v>
      </c>
      <c r="C180" s="43" t="s">
        <v>94</v>
      </c>
      <c r="D180" s="43" t="s">
        <v>181</v>
      </c>
      <c r="E180" s="44">
        <v>1</v>
      </c>
      <c r="F180" s="45">
        <v>310</v>
      </c>
      <c r="G180" s="46" t="s">
        <v>332</v>
      </c>
      <c r="H180" s="46" t="s">
        <v>468</v>
      </c>
      <c r="I180" s="47">
        <v>20141131001579</v>
      </c>
      <c r="J180" s="48" t="s">
        <v>1089</v>
      </c>
      <c r="K180" s="48" t="s">
        <v>1090</v>
      </c>
      <c r="L180" s="48" t="s">
        <v>214</v>
      </c>
      <c r="M180" s="48" t="s">
        <v>602</v>
      </c>
      <c r="N180" s="48" t="s">
        <v>612</v>
      </c>
      <c r="O180" s="49">
        <v>3907026899.62</v>
      </c>
      <c r="P180" s="49">
        <v>0</v>
      </c>
      <c r="Q180" s="49">
        <v>97678474.74</v>
      </c>
      <c r="R180" s="49">
        <v>4004705374.36</v>
      </c>
      <c r="S180" s="50" t="s">
        <v>1642</v>
      </c>
      <c r="T180" s="49">
        <v>0</v>
      </c>
      <c r="U180" s="48" t="s">
        <v>217</v>
      </c>
      <c r="V180" s="46" t="s">
        <v>1643</v>
      </c>
      <c r="W180" s="51">
        <f t="shared" si="6"/>
        <v>1579</v>
      </c>
    </row>
    <row r="181" spans="1:23" s="52" customFormat="1" ht="285" customHeight="1">
      <c r="A181" s="42">
        <v>11</v>
      </c>
      <c r="B181" s="43" t="s">
        <v>718</v>
      </c>
      <c r="C181" s="43" t="s">
        <v>94</v>
      </c>
      <c r="D181" s="43" t="s">
        <v>181</v>
      </c>
      <c r="E181" s="44">
        <v>1</v>
      </c>
      <c r="F181" s="45">
        <v>511</v>
      </c>
      <c r="G181" s="46" t="s">
        <v>457</v>
      </c>
      <c r="H181" s="46" t="s">
        <v>468</v>
      </c>
      <c r="I181" s="47" t="s">
        <v>424</v>
      </c>
      <c r="J181" s="48" t="s">
        <v>425</v>
      </c>
      <c r="K181" s="48" t="s">
        <v>729</v>
      </c>
      <c r="L181" s="48" t="s">
        <v>643</v>
      </c>
      <c r="M181" s="48" t="s">
        <v>376</v>
      </c>
      <c r="N181" s="48" t="s">
        <v>612</v>
      </c>
      <c r="O181" s="49">
        <v>0</v>
      </c>
      <c r="P181" s="49">
        <v>0</v>
      </c>
      <c r="Q181" s="49">
        <v>0</v>
      </c>
      <c r="R181" s="49">
        <v>0</v>
      </c>
      <c r="S181" s="50" t="s">
        <v>1644</v>
      </c>
      <c r="T181" s="49">
        <v>0</v>
      </c>
      <c r="U181" s="48" t="s">
        <v>217</v>
      </c>
      <c r="V181" s="46" t="s">
        <v>1419</v>
      </c>
      <c r="W181" s="51">
        <f t="shared" si="6"/>
        <v>893</v>
      </c>
    </row>
    <row r="182" spans="1:23" s="52" customFormat="1" ht="211.5" customHeight="1">
      <c r="A182" s="42">
        <v>11</v>
      </c>
      <c r="B182" s="43" t="s">
        <v>718</v>
      </c>
      <c r="C182" s="43" t="s">
        <v>94</v>
      </c>
      <c r="D182" s="43" t="s">
        <v>181</v>
      </c>
      <c r="E182" s="44">
        <v>1</v>
      </c>
      <c r="F182" s="45">
        <v>616</v>
      </c>
      <c r="G182" s="46" t="s">
        <v>335</v>
      </c>
      <c r="H182" s="46" t="s">
        <v>468</v>
      </c>
      <c r="I182" s="47">
        <v>20021151001232</v>
      </c>
      <c r="J182" s="48" t="s">
        <v>336</v>
      </c>
      <c r="K182" s="48" t="s">
        <v>337</v>
      </c>
      <c r="L182" s="48" t="s">
        <v>643</v>
      </c>
      <c r="M182" s="48" t="s">
        <v>456</v>
      </c>
      <c r="N182" s="48" t="s">
        <v>612</v>
      </c>
      <c r="O182" s="49">
        <v>144979582.79</v>
      </c>
      <c r="P182" s="49">
        <v>3275133.94</v>
      </c>
      <c r="Q182" s="49">
        <v>4280831.74</v>
      </c>
      <c r="R182" s="49">
        <v>152535548.47</v>
      </c>
      <c r="S182" s="50" t="s">
        <v>1645</v>
      </c>
      <c r="T182" s="49">
        <v>0</v>
      </c>
      <c r="U182" s="48" t="s">
        <v>620</v>
      </c>
      <c r="V182" s="46" t="s">
        <v>1646</v>
      </c>
      <c r="W182" s="51">
        <f t="shared" si="6"/>
        <v>1232</v>
      </c>
    </row>
    <row r="183" spans="1:23" s="52" customFormat="1" ht="279" customHeight="1">
      <c r="A183" s="42">
        <v>11</v>
      </c>
      <c r="B183" s="43" t="s">
        <v>718</v>
      </c>
      <c r="C183" s="43" t="s">
        <v>94</v>
      </c>
      <c r="D183" s="43" t="s">
        <v>181</v>
      </c>
      <c r="E183" s="44">
        <v>1</v>
      </c>
      <c r="F183" s="45">
        <v>711</v>
      </c>
      <c r="G183" s="46" t="s">
        <v>736</v>
      </c>
      <c r="H183" s="46" t="s">
        <v>468</v>
      </c>
      <c r="I183" s="47">
        <v>700011300372</v>
      </c>
      <c r="J183" s="48" t="s">
        <v>737</v>
      </c>
      <c r="K183" s="48" t="s">
        <v>448</v>
      </c>
      <c r="L183" s="48" t="s">
        <v>643</v>
      </c>
      <c r="M183" s="48" t="s">
        <v>738</v>
      </c>
      <c r="N183" s="48" t="s">
        <v>727</v>
      </c>
      <c r="O183" s="49">
        <v>13882621411.59</v>
      </c>
      <c r="P183" s="49">
        <v>6137325901.8</v>
      </c>
      <c r="Q183" s="49">
        <v>33503784.75</v>
      </c>
      <c r="R183" s="49">
        <v>156092196.27</v>
      </c>
      <c r="S183" s="50" t="s">
        <v>1647</v>
      </c>
      <c r="T183" s="49">
        <v>19943779930.55</v>
      </c>
      <c r="U183" s="48" t="s">
        <v>620</v>
      </c>
      <c r="V183" s="46" t="s">
        <v>1648</v>
      </c>
      <c r="W183" s="51">
        <f t="shared" si="6"/>
        <v>372</v>
      </c>
    </row>
    <row r="184" spans="1:23" s="52" customFormat="1" ht="246.75" customHeight="1">
      <c r="A184" s="42">
        <v>11</v>
      </c>
      <c r="B184" s="43" t="s">
        <v>718</v>
      </c>
      <c r="C184" s="43" t="s">
        <v>94</v>
      </c>
      <c r="D184" s="43" t="s">
        <v>181</v>
      </c>
      <c r="E184" s="44">
        <v>1</v>
      </c>
      <c r="F184" s="45">
        <v>711</v>
      </c>
      <c r="G184" s="46" t="s">
        <v>736</v>
      </c>
      <c r="H184" s="46" t="s">
        <v>468</v>
      </c>
      <c r="I184" s="47">
        <v>19991170000914</v>
      </c>
      <c r="J184" s="48" t="s">
        <v>164</v>
      </c>
      <c r="K184" s="48" t="s">
        <v>165</v>
      </c>
      <c r="L184" s="48" t="s">
        <v>643</v>
      </c>
      <c r="M184" s="48" t="s">
        <v>586</v>
      </c>
      <c r="N184" s="48" t="s">
        <v>612</v>
      </c>
      <c r="O184" s="49">
        <v>1170215249.19</v>
      </c>
      <c r="P184" s="49">
        <v>0</v>
      </c>
      <c r="Q184" s="49">
        <v>67215435.21</v>
      </c>
      <c r="R184" s="49">
        <v>2980768.02</v>
      </c>
      <c r="S184" s="50" t="s">
        <v>1649</v>
      </c>
      <c r="T184" s="49">
        <v>1234441216.38</v>
      </c>
      <c r="U184" s="48" t="s">
        <v>620</v>
      </c>
      <c r="V184" s="46" t="s">
        <v>1650</v>
      </c>
      <c r="W184" s="51">
        <f t="shared" si="6"/>
        <v>914</v>
      </c>
    </row>
    <row r="185" spans="1:23" s="52" customFormat="1" ht="357" customHeight="1">
      <c r="A185" s="42">
        <v>11</v>
      </c>
      <c r="B185" s="43" t="s">
        <v>718</v>
      </c>
      <c r="C185" s="43" t="s">
        <v>94</v>
      </c>
      <c r="D185" s="43" t="s">
        <v>181</v>
      </c>
      <c r="E185" s="44">
        <v>1</v>
      </c>
      <c r="F185" s="45" t="s">
        <v>705</v>
      </c>
      <c r="G185" s="46" t="s">
        <v>661</v>
      </c>
      <c r="H185" s="46" t="s">
        <v>661</v>
      </c>
      <c r="I185" s="47" t="s">
        <v>660</v>
      </c>
      <c r="J185" s="48" t="s">
        <v>496</v>
      </c>
      <c r="K185" s="48" t="s">
        <v>753</v>
      </c>
      <c r="L185" s="48" t="s">
        <v>643</v>
      </c>
      <c r="M185" s="48" t="s">
        <v>787</v>
      </c>
      <c r="N185" s="48" t="s">
        <v>216</v>
      </c>
      <c r="O185" s="49">
        <v>61291042.57</v>
      </c>
      <c r="P185" s="49">
        <v>0</v>
      </c>
      <c r="Q185" s="49">
        <v>90.9</v>
      </c>
      <c r="R185" s="49">
        <v>0</v>
      </c>
      <c r="S185" s="50" t="s">
        <v>1651</v>
      </c>
      <c r="T185" s="49">
        <v>10733.19</v>
      </c>
      <c r="U185" s="48" t="s">
        <v>217</v>
      </c>
      <c r="V185" s="46" t="s">
        <v>1652</v>
      </c>
      <c r="W185" s="51">
        <f t="shared" si="6"/>
        <v>1454</v>
      </c>
    </row>
    <row r="186" spans="1:23" s="52" customFormat="1" ht="237" customHeight="1">
      <c r="A186" s="42">
        <v>11</v>
      </c>
      <c r="B186" s="43" t="s">
        <v>718</v>
      </c>
      <c r="C186" s="43" t="s">
        <v>94</v>
      </c>
      <c r="D186" s="43" t="s">
        <v>181</v>
      </c>
      <c r="E186" s="44">
        <v>1</v>
      </c>
      <c r="F186" s="45" t="s">
        <v>739</v>
      </c>
      <c r="G186" s="46" t="s">
        <v>740</v>
      </c>
      <c r="H186" s="46" t="s">
        <v>740</v>
      </c>
      <c r="I186" s="47" t="s">
        <v>741</v>
      </c>
      <c r="J186" s="48" t="s">
        <v>742</v>
      </c>
      <c r="K186" s="48" t="s">
        <v>566</v>
      </c>
      <c r="L186" s="48" t="s">
        <v>643</v>
      </c>
      <c r="M186" s="48" t="s">
        <v>787</v>
      </c>
      <c r="N186" s="48" t="s">
        <v>612</v>
      </c>
      <c r="O186" s="49">
        <v>54549876.19</v>
      </c>
      <c r="P186" s="49">
        <v>0.99</v>
      </c>
      <c r="Q186" s="49">
        <v>1153942.53</v>
      </c>
      <c r="R186" s="49">
        <v>54002575.21</v>
      </c>
      <c r="S186" s="50" t="s">
        <v>1653</v>
      </c>
      <c r="T186" s="49">
        <v>1701244.5</v>
      </c>
      <c r="U186" s="48" t="s">
        <v>620</v>
      </c>
      <c r="V186" s="46" t="s">
        <v>913</v>
      </c>
      <c r="W186" s="51">
        <f t="shared" si="6"/>
        <v>256</v>
      </c>
    </row>
    <row r="187" spans="1:23" s="52" customFormat="1" ht="243" customHeight="1">
      <c r="A187" s="42">
        <v>11</v>
      </c>
      <c r="B187" s="43" t="s">
        <v>718</v>
      </c>
      <c r="C187" s="43" t="s">
        <v>94</v>
      </c>
      <c r="D187" s="43" t="s">
        <v>181</v>
      </c>
      <c r="E187" s="44">
        <v>1</v>
      </c>
      <c r="F187" s="45" t="s">
        <v>739</v>
      </c>
      <c r="G187" s="46" t="s">
        <v>740</v>
      </c>
      <c r="H187" s="46" t="s">
        <v>740</v>
      </c>
      <c r="I187" s="47" t="s">
        <v>1420</v>
      </c>
      <c r="J187" s="48" t="s">
        <v>1421</v>
      </c>
      <c r="K187" s="48" t="s">
        <v>1422</v>
      </c>
      <c r="L187" s="48" t="s">
        <v>643</v>
      </c>
      <c r="M187" s="48" t="s">
        <v>1423</v>
      </c>
      <c r="N187" s="48" t="s">
        <v>612</v>
      </c>
      <c r="O187" s="49">
        <v>14565229.98</v>
      </c>
      <c r="P187" s="49">
        <v>0</v>
      </c>
      <c r="Q187" s="49">
        <v>380442.99</v>
      </c>
      <c r="R187" s="49">
        <v>14945672.07</v>
      </c>
      <c r="S187" s="50" t="s">
        <v>1654</v>
      </c>
      <c r="T187" s="49">
        <v>0.9</v>
      </c>
      <c r="U187" s="48" t="s">
        <v>620</v>
      </c>
      <c r="V187" s="46" t="s">
        <v>1655</v>
      </c>
      <c r="W187" s="51">
        <f t="shared" si="6"/>
        <v>1613</v>
      </c>
    </row>
    <row r="188" spans="1:23" s="52" customFormat="1" ht="229.5" customHeight="1">
      <c r="A188" s="42">
        <v>11</v>
      </c>
      <c r="B188" s="43" t="s">
        <v>718</v>
      </c>
      <c r="C188" s="43" t="s">
        <v>94</v>
      </c>
      <c r="D188" s="43" t="s">
        <v>181</v>
      </c>
      <c r="E188" s="44">
        <v>1</v>
      </c>
      <c r="F188" s="45" t="s">
        <v>379</v>
      </c>
      <c r="G188" s="46" t="s">
        <v>690</v>
      </c>
      <c r="H188" s="46" t="s">
        <v>690</v>
      </c>
      <c r="I188" s="47" t="s">
        <v>691</v>
      </c>
      <c r="J188" s="48" t="s">
        <v>1377</v>
      </c>
      <c r="K188" s="48" t="s">
        <v>449</v>
      </c>
      <c r="L188" s="48" t="s">
        <v>643</v>
      </c>
      <c r="M188" s="48" t="s">
        <v>376</v>
      </c>
      <c r="N188" s="48" t="s">
        <v>612</v>
      </c>
      <c r="O188" s="49">
        <v>881167791.59</v>
      </c>
      <c r="P188" s="49">
        <v>867490555.04</v>
      </c>
      <c r="Q188" s="49">
        <v>46006984.18</v>
      </c>
      <c r="R188" s="49">
        <v>580044365.48</v>
      </c>
      <c r="S188" s="50" t="s">
        <v>1424</v>
      </c>
      <c r="T188" s="49">
        <v>1308353356.6</v>
      </c>
      <c r="U188" s="48" t="s">
        <v>620</v>
      </c>
      <c r="V188" s="46" t="s">
        <v>1656</v>
      </c>
      <c r="W188" s="51">
        <f t="shared" si="6"/>
        <v>1099</v>
      </c>
    </row>
    <row r="189" spans="1:23" s="52" customFormat="1" ht="409.5" customHeight="1">
      <c r="A189" s="42">
        <v>11</v>
      </c>
      <c r="B189" s="43" t="s">
        <v>718</v>
      </c>
      <c r="C189" s="43" t="s">
        <v>94</v>
      </c>
      <c r="D189" s="43" t="s">
        <v>181</v>
      </c>
      <c r="E189" s="44">
        <v>1</v>
      </c>
      <c r="F189" s="45" t="s">
        <v>421</v>
      </c>
      <c r="G189" s="46" t="s">
        <v>237</v>
      </c>
      <c r="H189" s="46" t="s">
        <v>237</v>
      </c>
      <c r="I189" s="47" t="s">
        <v>1378</v>
      </c>
      <c r="J189" s="48" t="s">
        <v>1379</v>
      </c>
      <c r="K189" s="48" t="s">
        <v>1380</v>
      </c>
      <c r="L189" s="48" t="s">
        <v>214</v>
      </c>
      <c r="M189" s="48" t="s">
        <v>348</v>
      </c>
      <c r="N189" s="48" t="s">
        <v>216</v>
      </c>
      <c r="O189" s="49">
        <v>77309882.6</v>
      </c>
      <c r="P189" s="49">
        <v>331753.11</v>
      </c>
      <c r="Q189" s="49">
        <v>2763754.57</v>
      </c>
      <c r="R189" s="49">
        <v>65876490.67</v>
      </c>
      <c r="S189" s="50" t="s">
        <v>1657</v>
      </c>
      <c r="T189" s="49">
        <v>14568399.61</v>
      </c>
      <c r="U189" s="48" t="s">
        <v>620</v>
      </c>
      <c r="V189" s="46" t="s">
        <v>1658</v>
      </c>
      <c r="W189" s="51">
        <f t="shared" si="6"/>
        <v>1609</v>
      </c>
    </row>
    <row r="190" spans="1:23" s="52" customFormat="1" ht="372" customHeight="1">
      <c r="A190" s="42">
        <v>11</v>
      </c>
      <c r="B190" s="43" t="s">
        <v>718</v>
      </c>
      <c r="C190" s="43" t="s">
        <v>94</v>
      </c>
      <c r="D190" s="43" t="s">
        <v>181</v>
      </c>
      <c r="E190" s="44">
        <v>1</v>
      </c>
      <c r="F190" s="45" t="s">
        <v>437</v>
      </c>
      <c r="G190" s="46" t="s">
        <v>438</v>
      </c>
      <c r="H190" s="46" t="s">
        <v>438</v>
      </c>
      <c r="I190" s="47" t="s">
        <v>805</v>
      </c>
      <c r="J190" s="48" t="s">
        <v>323</v>
      </c>
      <c r="K190" s="48" t="s">
        <v>834</v>
      </c>
      <c r="L190" s="48" t="s">
        <v>214</v>
      </c>
      <c r="M190" s="48" t="s">
        <v>215</v>
      </c>
      <c r="N190" s="48" t="s">
        <v>612</v>
      </c>
      <c r="O190" s="49">
        <v>151887742.28</v>
      </c>
      <c r="P190" s="49">
        <v>324145209.09</v>
      </c>
      <c r="Q190" s="49">
        <v>7733753.82</v>
      </c>
      <c r="R190" s="49">
        <v>372522821.55</v>
      </c>
      <c r="S190" s="50" t="s">
        <v>1659</v>
      </c>
      <c r="T190" s="49">
        <v>111243883.64</v>
      </c>
      <c r="U190" s="48" t="s">
        <v>217</v>
      </c>
      <c r="V190" s="46" t="s">
        <v>1660</v>
      </c>
      <c r="W190" s="51">
        <f t="shared" si="6"/>
        <v>875</v>
      </c>
    </row>
    <row r="191" spans="1:23" s="52" customFormat="1" ht="225.75" customHeight="1">
      <c r="A191" s="42">
        <v>11</v>
      </c>
      <c r="B191" s="43" t="s">
        <v>718</v>
      </c>
      <c r="C191" s="43" t="s">
        <v>94</v>
      </c>
      <c r="D191" s="43" t="s">
        <v>181</v>
      </c>
      <c r="E191" s="44">
        <v>1</v>
      </c>
      <c r="F191" s="45" t="s">
        <v>380</v>
      </c>
      <c r="G191" s="46" t="s">
        <v>381</v>
      </c>
      <c r="H191" s="46" t="s">
        <v>381</v>
      </c>
      <c r="I191" s="47" t="s">
        <v>385</v>
      </c>
      <c r="J191" s="48" t="s">
        <v>386</v>
      </c>
      <c r="K191" s="48" t="s">
        <v>387</v>
      </c>
      <c r="L191" s="48" t="s">
        <v>214</v>
      </c>
      <c r="M191" s="48" t="s">
        <v>215</v>
      </c>
      <c r="N191" s="48" t="s">
        <v>216</v>
      </c>
      <c r="O191" s="49">
        <v>120444668.66</v>
      </c>
      <c r="P191" s="49">
        <v>5655025.4</v>
      </c>
      <c r="Q191" s="49">
        <v>3619452.7</v>
      </c>
      <c r="R191" s="49">
        <v>129519151.83</v>
      </c>
      <c r="S191" s="50" t="s">
        <v>1661</v>
      </c>
      <c r="T191" s="49">
        <v>199994.93</v>
      </c>
      <c r="U191" s="48" t="s">
        <v>217</v>
      </c>
      <c r="V191" s="46" t="s">
        <v>1662</v>
      </c>
      <c r="W191" s="51">
        <f t="shared" si="6"/>
        <v>155</v>
      </c>
    </row>
    <row r="192" spans="1:23" s="52" customFormat="1" ht="201" customHeight="1">
      <c r="A192" s="42">
        <v>11</v>
      </c>
      <c r="B192" s="43" t="s">
        <v>718</v>
      </c>
      <c r="C192" s="43" t="s">
        <v>94</v>
      </c>
      <c r="D192" s="43" t="s">
        <v>181</v>
      </c>
      <c r="E192" s="44">
        <v>1</v>
      </c>
      <c r="F192" s="45" t="s">
        <v>380</v>
      </c>
      <c r="G192" s="46" t="s">
        <v>381</v>
      </c>
      <c r="H192" s="46" t="s">
        <v>381</v>
      </c>
      <c r="I192" s="47" t="s">
        <v>388</v>
      </c>
      <c r="J192" s="48" t="s">
        <v>389</v>
      </c>
      <c r="K192" s="48" t="s">
        <v>390</v>
      </c>
      <c r="L192" s="48" t="s">
        <v>643</v>
      </c>
      <c r="M192" s="48" t="s">
        <v>357</v>
      </c>
      <c r="N192" s="48" t="s">
        <v>727</v>
      </c>
      <c r="O192" s="49">
        <v>22786.14</v>
      </c>
      <c r="P192" s="49">
        <v>0</v>
      </c>
      <c r="Q192" s="49">
        <v>889.57</v>
      </c>
      <c r="R192" s="49">
        <v>468.51</v>
      </c>
      <c r="S192" s="50" t="s">
        <v>1663</v>
      </c>
      <c r="T192" s="49">
        <v>23207.2</v>
      </c>
      <c r="U192" s="48" t="s">
        <v>217</v>
      </c>
      <c r="V192" s="46" t="s">
        <v>1026</v>
      </c>
      <c r="W192" s="51">
        <f t="shared" si="6"/>
        <v>180</v>
      </c>
    </row>
    <row r="193" spans="1:23" s="52" customFormat="1" ht="199.5" customHeight="1">
      <c r="A193" s="42">
        <v>11</v>
      </c>
      <c r="B193" s="43" t="s">
        <v>718</v>
      </c>
      <c r="C193" s="43" t="s">
        <v>94</v>
      </c>
      <c r="D193" s="43" t="s">
        <v>181</v>
      </c>
      <c r="E193" s="44">
        <v>1</v>
      </c>
      <c r="F193" s="45" t="s">
        <v>380</v>
      </c>
      <c r="G193" s="46" t="s">
        <v>381</v>
      </c>
      <c r="H193" s="46" t="s">
        <v>381</v>
      </c>
      <c r="I193" s="47" t="s">
        <v>382</v>
      </c>
      <c r="J193" s="48" t="s">
        <v>383</v>
      </c>
      <c r="K193" s="48" t="s">
        <v>384</v>
      </c>
      <c r="L193" s="48" t="s">
        <v>643</v>
      </c>
      <c r="M193" s="48" t="s">
        <v>357</v>
      </c>
      <c r="N193" s="48" t="s">
        <v>727</v>
      </c>
      <c r="O193" s="49">
        <v>605980.01</v>
      </c>
      <c r="P193" s="49">
        <v>8283223.59</v>
      </c>
      <c r="Q193" s="49">
        <v>133775.92</v>
      </c>
      <c r="R193" s="49">
        <v>8421137.49</v>
      </c>
      <c r="S193" s="50" t="s">
        <v>1664</v>
      </c>
      <c r="T193" s="49">
        <v>601842.03</v>
      </c>
      <c r="U193" s="48" t="s">
        <v>217</v>
      </c>
      <c r="V193" s="46" t="s">
        <v>1367</v>
      </c>
      <c r="W193" s="51">
        <f t="shared" si="6"/>
        <v>905</v>
      </c>
    </row>
    <row r="194" spans="1:23" s="41" customFormat="1" ht="12.75" outlineLevel="2">
      <c r="A194" s="24"/>
      <c r="B194" s="54" t="s">
        <v>250</v>
      </c>
      <c r="C194" s="55"/>
      <c r="D194" s="55"/>
      <c r="E194" s="20">
        <f>SUBTOTAL(9,E195:E198)</f>
        <v>4</v>
      </c>
      <c r="F194" s="21"/>
      <c r="G194" s="21"/>
      <c r="H194" s="21"/>
      <c r="I194" s="22"/>
      <c r="J194" s="21"/>
      <c r="K194" s="21"/>
      <c r="L194" s="21"/>
      <c r="M194" s="21"/>
      <c r="N194" s="21"/>
      <c r="O194" s="23"/>
      <c r="P194" s="23"/>
      <c r="Q194" s="23"/>
      <c r="R194" s="23"/>
      <c r="S194" s="21"/>
      <c r="T194" s="23"/>
      <c r="U194" s="21"/>
      <c r="V194" s="21"/>
      <c r="W194" s="40"/>
    </row>
    <row r="195" spans="1:23" s="52" customFormat="1" ht="233.25" customHeight="1">
      <c r="A195" s="42">
        <v>11</v>
      </c>
      <c r="B195" s="43" t="s">
        <v>718</v>
      </c>
      <c r="C195" s="43" t="s">
        <v>94</v>
      </c>
      <c r="D195" s="43" t="s">
        <v>478</v>
      </c>
      <c r="E195" s="44">
        <v>1</v>
      </c>
      <c r="F195" s="45" t="s">
        <v>437</v>
      </c>
      <c r="G195" s="46" t="s">
        <v>438</v>
      </c>
      <c r="H195" s="46" t="s">
        <v>308</v>
      </c>
      <c r="I195" s="47" t="s">
        <v>747</v>
      </c>
      <c r="J195" s="48" t="s">
        <v>748</v>
      </c>
      <c r="K195" s="48" t="s">
        <v>749</v>
      </c>
      <c r="L195" s="48" t="s">
        <v>643</v>
      </c>
      <c r="M195" s="48" t="s">
        <v>738</v>
      </c>
      <c r="N195" s="48" t="s">
        <v>607</v>
      </c>
      <c r="O195" s="49">
        <v>0</v>
      </c>
      <c r="P195" s="49">
        <v>0</v>
      </c>
      <c r="Q195" s="49">
        <v>0</v>
      </c>
      <c r="R195" s="49">
        <v>0</v>
      </c>
      <c r="S195" s="50" t="s">
        <v>1290</v>
      </c>
      <c r="T195" s="49">
        <v>0</v>
      </c>
      <c r="U195" s="48" t="s">
        <v>620</v>
      </c>
      <c r="V195" s="46" t="s">
        <v>1665</v>
      </c>
      <c r="W195" s="51">
        <f>IF(OR(LEFT(I195)="7",LEFT(I195,1)="8"),VALUE(RIGHT(I195,3)),VALUE(RIGHT(I195,4)))</f>
        <v>1515</v>
      </c>
    </row>
    <row r="196" spans="1:23" s="52" customFormat="1" ht="405" customHeight="1">
      <c r="A196" s="42">
        <v>11</v>
      </c>
      <c r="B196" s="43" t="s">
        <v>718</v>
      </c>
      <c r="C196" s="43" t="s">
        <v>94</v>
      </c>
      <c r="D196" s="43" t="s">
        <v>478</v>
      </c>
      <c r="E196" s="44">
        <v>1</v>
      </c>
      <c r="F196" s="45" t="s">
        <v>437</v>
      </c>
      <c r="G196" s="46" t="s">
        <v>438</v>
      </c>
      <c r="H196" s="46" t="s">
        <v>56</v>
      </c>
      <c r="I196" s="47" t="s">
        <v>856</v>
      </c>
      <c r="J196" s="48" t="s">
        <v>857</v>
      </c>
      <c r="K196" s="48" t="s">
        <v>858</v>
      </c>
      <c r="L196" s="48" t="s">
        <v>643</v>
      </c>
      <c r="M196" s="48" t="s">
        <v>357</v>
      </c>
      <c r="N196" s="48" t="s">
        <v>607</v>
      </c>
      <c r="O196" s="49">
        <v>5800</v>
      </c>
      <c r="P196" s="49">
        <v>0</v>
      </c>
      <c r="Q196" s="49">
        <v>0</v>
      </c>
      <c r="R196" s="49">
        <v>0</v>
      </c>
      <c r="S196" s="50" t="s">
        <v>1291</v>
      </c>
      <c r="T196" s="49">
        <v>5800</v>
      </c>
      <c r="U196" s="48" t="s">
        <v>620</v>
      </c>
      <c r="V196" s="46" t="s">
        <v>1666</v>
      </c>
      <c r="W196" s="51">
        <f>IF(OR(LEFT(I196)="7",LEFT(I196,1)="8"),VALUE(RIGHT(I196,3)),VALUE(RIGHT(I196,4)))</f>
        <v>1528</v>
      </c>
    </row>
    <row r="197" spans="1:23" s="52" customFormat="1" ht="405" customHeight="1">
      <c r="A197" s="42">
        <v>11</v>
      </c>
      <c r="B197" s="43" t="s">
        <v>718</v>
      </c>
      <c r="C197" s="43" t="s">
        <v>94</v>
      </c>
      <c r="D197" s="43" t="s">
        <v>478</v>
      </c>
      <c r="E197" s="44">
        <v>1</v>
      </c>
      <c r="F197" s="45" t="s">
        <v>437</v>
      </c>
      <c r="G197" s="46" t="s">
        <v>438</v>
      </c>
      <c r="H197" s="46" t="s">
        <v>632</v>
      </c>
      <c r="I197" s="47" t="s">
        <v>866</v>
      </c>
      <c r="J197" s="48" t="s">
        <v>867</v>
      </c>
      <c r="K197" s="48" t="s">
        <v>868</v>
      </c>
      <c r="L197" s="48" t="s">
        <v>643</v>
      </c>
      <c r="M197" s="48" t="s">
        <v>738</v>
      </c>
      <c r="N197" s="48" t="s">
        <v>607</v>
      </c>
      <c r="O197" s="49">
        <v>0</v>
      </c>
      <c r="P197" s="49">
        <v>0</v>
      </c>
      <c r="Q197" s="49">
        <v>0</v>
      </c>
      <c r="R197" s="49">
        <v>0</v>
      </c>
      <c r="S197" s="50" t="s">
        <v>1292</v>
      </c>
      <c r="T197" s="49">
        <v>0</v>
      </c>
      <c r="U197" s="48" t="s">
        <v>620</v>
      </c>
      <c r="V197" s="46" t="s">
        <v>1667</v>
      </c>
      <c r="W197" s="51">
        <f>IF(OR(LEFT(I197)="7",LEFT(I197,1)="8"),VALUE(RIGHT(I197,3)),VALUE(RIGHT(I197,4)))</f>
        <v>1529</v>
      </c>
    </row>
    <row r="198" spans="1:23" s="52" customFormat="1" ht="405" customHeight="1">
      <c r="A198" s="42">
        <v>11</v>
      </c>
      <c r="B198" s="43" t="s">
        <v>718</v>
      </c>
      <c r="C198" s="43" t="s">
        <v>94</v>
      </c>
      <c r="D198" s="43" t="s">
        <v>478</v>
      </c>
      <c r="E198" s="44">
        <v>1</v>
      </c>
      <c r="F198" s="45" t="s">
        <v>437</v>
      </c>
      <c r="G198" s="46" t="s">
        <v>438</v>
      </c>
      <c r="H198" s="46" t="s">
        <v>869</v>
      </c>
      <c r="I198" s="47" t="s">
        <v>870</v>
      </c>
      <c r="J198" s="48" t="s">
        <v>871</v>
      </c>
      <c r="K198" s="48" t="s">
        <v>872</v>
      </c>
      <c r="L198" s="48" t="s">
        <v>643</v>
      </c>
      <c r="M198" s="48" t="s">
        <v>584</v>
      </c>
      <c r="N198" s="48" t="s">
        <v>607</v>
      </c>
      <c r="O198" s="49">
        <v>0</v>
      </c>
      <c r="P198" s="49">
        <v>0</v>
      </c>
      <c r="Q198" s="49">
        <v>0</v>
      </c>
      <c r="R198" s="49">
        <v>0</v>
      </c>
      <c r="S198" s="50" t="s">
        <v>1293</v>
      </c>
      <c r="T198" s="49">
        <v>0</v>
      </c>
      <c r="U198" s="48" t="s">
        <v>620</v>
      </c>
      <c r="V198" s="46" t="s">
        <v>1668</v>
      </c>
      <c r="W198" s="51">
        <f>IF(OR(LEFT(I198)="7",LEFT(I198,1)="8"),VALUE(RIGHT(I198,3)),VALUE(RIGHT(I198,4)))</f>
        <v>1540</v>
      </c>
    </row>
    <row r="199" spans="1:23" s="41" customFormat="1" ht="12.75" outlineLevel="2">
      <c r="A199" s="24"/>
      <c r="B199" s="54" t="s">
        <v>252</v>
      </c>
      <c r="C199" s="55"/>
      <c r="D199" s="55"/>
      <c r="E199" s="20">
        <f>SUBTOTAL(9,E200:E200)</f>
        <v>1</v>
      </c>
      <c r="F199" s="21"/>
      <c r="G199" s="21"/>
      <c r="H199" s="21"/>
      <c r="I199" s="22"/>
      <c r="J199" s="21"/>
      <c r="K199" s="21"/>
      <c r="L199" s="21"/>
      <c r="M199" s="21"/>
      <c r="N199" s="21"/>
      <c r="O199" s="23"/>
      <c r="P199" s="23"/>
      <c r="Q199" s="23"/>
      <c r="R199" s="23"/>
      <c r="S199" s="21"/>
      <c r="T199" s="23"/>
      <c r="U199" s="21"/>
      <c r="V199" s="21"/>
      <c r="W199" s="40"/>
    </row>
    <row r="200" spans="1:23" s="52" customFormat="1" ht="246.75" customHeight="1">
      <c r="A200" s="42">
        <v>11</v>
      </c>
      <c r="B200" s="43" t="s">
        <v>718</v>
      </c>
      <c r="C200" s="43" t="s">
        <v>94</v>
      </c>
      <c r="D200" s="43" t="s">
        <v>728</v>
      </c>
      <c r="E200" s="44">
        <v>1</v>
      </c>
      <c r="F200" s="45">
        <v>700</v>
      </c>
      <c r="G200" s="46" t="s">
        <v>613</v>
      </c>
      <c r="H200" s="46" t="s">
        <v>229</v>
      </c>
      <c r="I200" s="47">
        <v>20041170001377</v>
      </c>
      <c r="J200" s="48" t="s">
        <v>801</v>
      </c>
      <c r="K200" s="48" t="s">
        <v>587</v>
      </c>
      <c r="L200" s="48" t="s">
        <v>643</v>
      </c>
      <c r="M200" s="48" t="s">
        <v>586</v>
      </c>
      <c r="N200" s="48" t="s">
        <v>612</v>
      </c>
      <c r="O200" s="49">
        <v>0</v>
      </c>
      <c r="P200" s="49">
        <v>0</v>
      </c>
      <c r="Q200" s="49">
        <v>0</v>
      </c>
      <c r="R200" s="49">
        <v>0</v>
      </c>
      <c r="S200" s="50" t="s">
        <v>1338</v>
      </c>
      <c r="T200" s="49">
        <v>0</v>
      </c>
      <c r="U200" s="48" t="s">
        <v>620</v>
      </c>
      <c r="V200" s="46" t="s">
        <v>1248</v>
      </c>
      <c r="W200" s="51">
        <f>IF(OR(LEFT(I200)="7",LEFT(I200,1)="8"),VALUE(RIGHT(I200,3)),VALUE(RIGHT(I200,4)))</f>
        <v>1377</v>
      </c>
    </row>
    <row r="201" spans="1:23" s="41" customFormat="1" ht="12.75" outlineLevel="1">
      <c r="A201" s="25"/>
      <c r="B201" s="56" t="s">
        <v>251</v>
      </c>
      <c r="C201" s="57"/>
      <c r="D201" s="57"/>
      <c r="E201" s="11">
        <f>SUBTOTAL(9,E203:E203)</f>
        <v>1</v>
      </c>
      <c r="F201" s="12"/>
      <c r="G201" s="12"/>
      <c r="H201" s="12"/>
      <c r="I201" s="13"/>
      <c r="J201" s="12"/>
      <c r="K201" s="12"/>
      <c r="L201" s="12"/>
      <c r="M201" s="12"/>
      <c r="N201" s="12"/>
      <c r="O201" s="14"/>
      <c r="P201" s="14"/>
      <c r="Q201" s="14"/>
      <c r="R201" s="14"/>
      <c r="S201" s="12"/>
      <c r="T201" s="14"/>
      <c r="U201" s="12"/>
      <c r="V201" s="12"/>
      <c r="W201" s="40"/>
    </row>
    <row r="202" spans="1:23" s="41" customFormat="1" ht="12.75" outlineLevel="2">
      <c r="A202" s="24"/>
      <c r="B202" s="54" t="s">
        <v>249</v>
      </c>
      <c r="C202" s="55"/>
      <c r="D202" s="55"/>
      <c r="E202" s="20">
        <f>SUBTOTAL(9,E203:E203)</f>
        <v>1</v>
      </c>
      <c r="F202" s="21"/>
      <c r="G202" s="21"/>
      <c r="H202" s="21"/>
      <c r="I202" s="22"/>
      <c r="J202" s="21"/>
      <c r="K202" s="21"/>
      <c r="L202" s="21"/>
      <c r="M202" s="21"/>
      <c r="N202" s="21"/>
      <c r="O202" s="23"/>
      <c r="P202" s="23"/>
      <c r="Q202" s="23"/>
      <c r="R202" s="23"/>
      <c r="S202" s="21"/>
      <c r="T202" s="23"/>
      <c r="U202" s="21"/>
      <c r="V202" s="21"/>
      <c r="W202" s="40"/>
    </row>
    <row r="203" spans="1:23" s="52" customFormat="1" ht="190.5" customHeight="1">
      <c r="A203" s="42">
        <v>11</v>
      </c>
      <c r="B203" s="43" t="s">
        <v>718</v>
      </c>
      <c r="C203" s="43" t="s">
        <v>62</v>
      </c>
      <c r="D203" s="43" t="s">
        <v>181</v>
      </c>
      <c r="E203" s="44">
        <v>1</v>
      </c>
      <c r="F203" s="45">
        <v>711</v>
      </c>
      <c r="G203" s="46" t="s">
        <v>736</v>
      </c>
      <c r="H203" s="46" t="s">
        <v>613</v>
      </c>
      <c r="I203" s="47">
        <v>20101171101533</v>
      </c>
      <c r="J203" s="48" t="s">
        <v>968</v>
      </c>
      <c r="K203" s="48" t="s">
        <v>859</v>
      </c>
      <c r="L203" s="48" t="s">
        <v>643</v>
      </c>
      <c r="M203" s="48" t="s">
        <v>586</v>
      </c>
      <c r="N203" s="48" t="s">
        <v>727</v>
      </c>
      <c r="O203" s="49">
        <v>42070544.76</v>
      </c>
      <c r="P203" s="49">
        <v>0</v>
      </c>
      <c r="Q203" s="49">
        <v>2267727.4</v>
      </c>
      <c r="R203" s="49">
        <v>696541.98</v>
      </c>
      <c r="S203" s="50" t="s">
        <v>1669</v>
      </c>
      <c r="T203" s="49">
        <v>43641730.18</v>
      </c>
      <c r="U203" s="48" t="s">
        <v>620</v>
      </c>
      <c r="V203" s="46" t="s">
        <v>1670</v>
      </c>
      <c r="W203" s="51">
        <f>IF(OR(LEFT(I203)="7",LEFT(I203,1)="8"),VALUE(RIGHT(I203,3)),VALUE(RIGHT(I203,4)))</f>
        <v>1533</v>
      </c>
    </row>
    <row r="204" spans="1:23" s="41" customFormat="1" ht="12.75" outlineLevel="1">
      <c r="A204" s="25"/>
      <c r="B204" s="56" t="s">
        <v>253</v>
      </c>
      <c r="C204" s="57"/>
      <c r="D204" s="57"/>
      <c r="E204" s="11">
        <f>SUBTOTAL(9,E205:E208)</f>
        <v>3</v>
      </c>
      <c r="F204" s="12"/>
      <c r="G204" s="12"/>
      <c r="H204" s="12"/>
      <c r="I204" s="13"/>
      <c r="J204" s="12"/>
      <c r="K204" s="12"/>
      <c r="L204" s="12"/>
      <c r="M204" s="12"/>
      <c r="N204" s="12"/>
      <c r="O204" s="14"/>
      <c r="P204" s="14"/>
      <c r="Q204" s="14"/>
      <c r="R204" s="14"/>
      <c r="S204" s="12"/>
      <c r="T204" s="14"/>
      <c r="U204" s="12"/>
      <c r="V204" s="12"/>
      <c r="W204" s="40"/>
    </row>
    <row r="205" spans="1:23" s="41" customFormat="1" ht="12.75" outlineLevel="2">
      <c r="A205" s="24"/>
      <c r="B205" s="54" t="s">
        <v>249</v>
      </c>
      <c r="C205" s="55"/>
      <c r="D205" s="55"/>
      <c r="E205" s="20">
        <f>SUBTOTAL(9,E206:E208)</f>
        <v>3</v>
      </c>
      <c r="F205" s="21"/>
      <c r="G205" s="21"/>
      <c r="H205" s="21"/>
      <c r="I205" s="22"/>
      <c r="J205" s="21"/>
      <c r="K205" s="21"/>
      <c r="L205" s="21"/>
      <c r="M205" s="21"/>
      <c r="N205" s="21"/>
      <c r="O205" s="23"/>
      <c r="P205" s="23"/>
      <c r="Q205" s="23"/>
      <c r="R205" s="23"/>
      <c r="S205" s="21"/>
      <c r="T205" s="23"/>
      <c r="U205" s="21"/>
      <c r="V205" s="21"/>
      <c r="W205" s="40"/>
    </row>
    <row r="206" spans="1:23" s="52" customFormat="1" ht="150.75" customHeight="1">
      <c r="A206" s="42">
        <v>11</v>
      </c>
      <c r="B206" s="43" t="s">
        <v>718</v>
      </c>
      <c r="C206" s="43" t="s">
        <v>156</v>
      </c>
      <c r="D206" s="43" t="s">
        <v>181</v>
      </c>
      <c r="E206" s="44">
        <v>1</v>
      </c>
      <c r="F206" s="45">
        <v>311</v>
      </c>
      <c r="G206" s="46" t="s">
        <v>121</v>
      </c>
      <c r="H206" s="46" t="s">
        <v>121</v>
      </c>
      <c r="I206" s="47">
        <v>20001170001117</v>
      </c>
      <c r="J206" s="48" t="s">
        <v>122</v>
      </c>
      <c r="K206" s="48" t="s">
        <v>765</v>
      </c>
      <c r="L206" s="48" t="s">
        <v>480</v>
      </c>
      <c r="M206" s="48" t="s">
        <v>766</v>
      </c>
      <c r="N206" s="48" t="s">
        <v>216</v>
      </c>
      <c r="O206" s="49">
        <v>0</v>
      </c>
      <c r="P206" s="49">
        <v>0</v>
      </c>
      <c r="Q206" s="49">
        <v>0</v>
      </c>
      <c r="R206" s="49">
        <v>0</v>
      </c>
      <c r="S206" s="50" t="s">
        <v>1294</v>
      </c>
      <c r="T206" s="49">
        <v>0</v>
      </c>
      <c r="U206" s="48" t="s">
        <v>620</v>
      </c>
      <c r="V206" s="46" t="s">
        <v>1115</v>
      </c>
      <c r="W206" s="51">
        <f>IF(OR(LEFT(I206)="7",LEFT(I206,1)="8"),VALUE(RIGHT(I206,3)),VALUE(RIGHT(I206,4)))</f>
        <v>1117</v>
      </c>
    </row>
    <row r="207" spans="1:23" s="52" customFormat="1" ht="255.75" customHeight="1">
      <c r="A207" s="42">
        <v>11</v>
      </c>
      <c r="B207" s="43" t="s">
        <v>718</v>
      </c>
      <c r="C207" s="43" t="s">
        <v>156</v>
      </c>
      <c r="D207" s="43" t="s">
        <v>181</v>
      </c>
      <c r="E207" s="44">
        <v>1</v>
      </c>
      <c r="F207" s="45">
        <v>315</v>
      </c>
      <c r="G207" s="46" t="s">
        <v>767</v>
      </c>
      <c r="H207" s="46" t="s">
        <v>767</v>
      </c>
      <c r="I207" s="47">
        <v>20001111301060</v>
      </c>
      <c r="J207" s="48" t="s">
        <v>768</v>
      </c>
      <c r="K207" s="48" t="s">
        <v>769</v>
      </c>
      <c r="L207" s="48" t="s">
        <v>480</v>
      </c>
      <c r="M207" s="48" t="s">
        <v>766</v>
      </c>
      <c r="N207" s="48" t="s">
        <v>216</v>
      </c>
      <c r="O207" s="49">
        <v>0</v>
      </c>
      <c r="P207" s="49">
        <v>0</v>
      </c>
      <c r="Q207" s="49">
        <v>0</v>
      </c>
      <c r="R207" s="49">
        <v>0</v>
      </c>
      <c r="S207" s="50" t="s">
        <v>1295</v>
      </c>
      <c r="T207" s="49">
        <v>0</v>
      </c>
      <c r="U207" s="48" t="s">
        <v>217</v>
      </c>
      <c r="V207" s="46" t="s">
        <v>914</v>
      </c>
      <c r="W207" s="51">
        <f>IF(OR(LEFT(I207)="7",LEFT(I207,1)="8"),VALUE(RIGHT(I207,3)),VALUE(RIGHT(I207,4)))</f>
        <v>1060</v>
      </c>
    </row>
    <row r="208" spans="1:23" s="52" customFormat="1" ht="255.75" customHeight="1">
      <c r="A208" s="42">
        <v>11</v>
      </c>
      <c r="B208" s="43" t="s">
        <v>718</v>
      </c>
      <c r="C208" s="43" t="s">
        <v>156</v>
      </c>
      <c r="D208" s="43" t="s">
        <v>181</v>
      </c>
      <c r="E208" s="44">
        <v>1</v>
      </c>
      <c r="F208" s="45">
        <v>315</v>
      </c>
      <c r="G208" s="46" t="s">
        <v>767</v>
      </c>
      <c r="H208" s="46" t="s">
        <v>767</v>
      </c>
      <c r="I208" s="47">
        <v>20021111201289</v>
      </c>
      <c r="J208" s="48" t="s">
        <v>770</v>
      </c>
      <c r="K208" s="48" t="s">
        <v>771</v>
      </c>
      <c r="L208" s="48" t="s">
        <v>480</v>
      </c>
      <c r="M208" s="48" t="s">
        <v>766</v>
      </c>
      <c r="N208" s="48" t="s">
        <v>607</v>
      </c>
      <c r="O208" s="49">
        <v>0</v>
      </c>
      <c r="P208" s="49">
        <v>0</v>
      </c>
      <c r="Q208" s="49">
        <v>0</v>
      </c>
      <c r="R208" s="49">
        <v>0</v>
      </c>
      <c r="S208" s="50" t="s">
        <v>1296</v>
      </c>
      <c r="T208" s="49">
        <v>0</v>
      </c>
      <c r="U208" s="48" t="s">
        <v>217</v>
      </c>
      <c r="V208" s="46" t="s">
        <v>915</v>
      </c>
      <c r="W208" s="51">
        <f>IF(OR(LEFT(I208)="7",LEFT(I208,1)="8"),VALUE(RIGHT(I208,3)),VALUE(RIGHT(I208,4)))</f>
        <v>1289</v>
      </c>
    </row>
    <row r="209" spans="1:23" s="39" customFormat="1" ht="24" customHeight="1" outlineLevel="3">
      <c r="A209" s="15"/>
      <c r="B209" s="58" t="s">
        <v>772</v>
      </c>
      <c r="C209" s="59"/>
      <c r="D209" s="59"/>
      <c r="E209" s="16">
        <f>SUBTOTAL(9,E210:E214)</f>
        <v>3</v>
      </c>
      <c r="F209" s="30"/>
      <c r="G209" s="30"/>
      <c r="H209" s="30"/>
      <c r="I209" s="17"/>
      <c r="J209" s="30"/>
      <c r="K209" s="30"/>
      <c r="L209" s="30"/>
      <c r="M209" s="30"/>
      <c r="N209" s="30"/>
      <c r="O209" s="18"/>
      <c r="P209" s="19"/>
      <c r="Q209" s="19"/>
      <c r="R209" s="19"/>
      <c r="S209" s="30"/>
      <c r="T209" s="19"/>
      <c r="U209" s="30"/>
      <c r="V209" s="30"/>
      <c r="W209" s="38"/>
    </row>
    <row r="210" spans="1:23" s="41" customFormat="1" ht="12.75" outlineLevel="1">
      <c r="A210" s="25"/>
      <c r="B210" s="56" t="s">
        <v>626</v>
      </c>
      <c r="C210" s="57" t="s">
        <v>624</v>
      </c>
      <c r="D210" s="57"/>
      <c r="E210" s="11">
        <f>SUBTOTAL(9,E211:E214)</f>
        <v>3</v>
      </c>
      <c r="F210" s="12"/>
      <c r="G210" s="12"/>
      <c r="H210" s="12"/>
      <c r="I210" s="13"/>
      <c r="J210" s="12"/>
      <c r="K210" s="12"/>
      <c r="L210" s="12"/>
      <c r="M210" s="12"/>
      <c r="N210" s="12"/>
      <c r="O210" s="14"/>
      <c r="P210" s="14"/>
      <c r="Q210" s="14"/>
      <c r="R210" s="14"/>
      <c r="S210" s="12"/>
      <c r="T210" s="14"/>
      <c r="U210" s="12"/>
      <c r="V210" s="12"/>
      <c r="W210" s="40"/>
    </row>
    <row r="211" spans="1:23" s="41" customFormat="1" ht="12.75" outlineLevel="2">
      <c r="A211" s="24"/>
      <c r="B211" s="54" t="s">
        <v>249</v>
      </c>
      <c r="C211" s="55"/>
      <c r="D211" s="55"/>
      <c r="E211" s="20">
        <f>SUBTOTAL(9,E212:E214)</f>
        <v>3</v>
      </c>
      <c r="F211" s="21"/>
      <c r="G211" s="21"/>
      <c r="H211" s="21"/>
      <c r="I211" s="22"/>
      <c r="J211" s="21"/>
      <c r="K211" s="21"/>
      <c r="L211" s="21"/>
      <c r="M211" s="21"/>
      <c r="N211" s="21"/>
      <c r="O211" s="23"/>
      <c r="P211" s="23"/>
      <c r="Q211" s="23"/>
      <c r="R211" s="23"/>
      <c r="S211" s="21"/>
      <c r="T211" s="23"/>
      <c r="U211" s="21"/>
      <c r="V211" s="21"/>
      <c r="W211" s="40"/>
    </row>
    <row r="212" spans="1:23" s="52" customFormat="1" ht="378" customHeight="1">
      <c r="A212" s="42">
        <v>12</v>
      </c>
      <c r="B212" s="43" t="s">
        <v>772</v>
      </c>
      <c r="C212" s="43" t="s">
        <v>94</v>
      </c>
      <c r="D212" s="43" t="s">
        <v>181</v>
      </c>
      <c r="E212" s="44">
        <v>1</v>
      </c>
      <c r="F212" s="45" t="s">
        <v>1671</v>
      </c>
      <c r="G212" s="46" t="s">
        <v>1672</v>
      </c>
      <c r="H212" s="46" t="s">
        <v>1672</v>
      </c>
      <c r="I212" s="47">
        <v>20041251001386</v>
      </c>
      <c r="J212" s="48" t="s">
        <v>1673</v>
      </c>
      <c r="K212" s="48" t="s">
        <v>1674</v>
      </c>
      <c r="L212" s="48" t="s">
        <v>214</v>
      </c>
      <c r="M212" s="48" t="s">
        <v>619</v>
      </c>
      <c r="N212" s="48" t="s">
        <v>216</v>
      </c>
      <c r="O212" s="49">
        <v>105873314381.99</v>
      </c>
      <c r="P212" s="49">
        <v>46305666813</v>
      </c>
      <c r="Q212" s="49">
        <v>6266901095.4</v>
      </c>
      <c r="R212" s="49">
        <v>56471701787.15</v>
      </c>
      <c r="S212" s="50" t="s">
        <v>1368</v>
      </c>
      <c r="T212" s="49">
        <v>101974180503.24</v>
      </c>
      <c r="U212" s="48" t="s">
        <v>217</v>
      </c>
      <c r="V212" s="46" t="s">
        <v>1675</v>
      </c>
      <c r="W212" s="51">
        <f>IF(OR(LEFT(I212)="7",LEFT(I212,1)="8"),VALUE(RIGHT(I212,3)),VALUE(RIGHT(I212,4)))</f>
        <v>1386</v>
      </c>
    </row>
    <row r="213" spans="1:23" s="52" customFormat="1" ht="150.75" customHeight="1">
      <c r="A213" s="42">
        <v>12</v>
      </c>
      <c r="B213" s="43" t="s">
        <v>772</v>
      </c>
      <c r="C213" s="43" t="s">
        <v>94</v>
      </c>
      <c r="D213" s="43" t="s">
        <v>181</v>
      </c>
      <c r="E213" s="44">
        <v>1</v>
      </c>
      <c r="F213" s="45" t="s">
        <v>268</v>
      </c>
      <c r="G213" s="46" t="s">
        <v>269</v>
      </c>
      <c r="H213" s="46" t="s">
        <v>269</v>
      </c>
      <c r="I213" s="47" t="s">
        <v>270</v>
      </c>
      <c r="J213" s="48" t="s">
        <v>271</v>
      </c>
      <c r="K213" s="48" t="s">
        <v>359</v>
      </c>
      <c r="L213" s="48" t="s">
        <v>214</v>
      </c>
      <c r="M213" s="48" t="s">
        <v>215</v>
      </c>
      <c r="N213" s="48" t="s">
        <v>216</v>
      </c>
      <c r="O213" s="49">
        <v>28360554.81</v>
      </c>
      <c r="P213" s="49">
        <v>0</v>
      </c>
      <c r="Q213" s="49">
        <v>1336275.18</v>
      </c>
      <c r="R213" s="49">
        <v>267398.75</v>
      </c>
      <c r="S213" s="50" t="s">
        <v>1425</v>
      </c>
      <c r="T213" s="49">
        <v>29429431.24</v>
      </c>
      <c r="U213" s="48" t="s">
        <v>217</v>
      </c>
      <c r="V213" s="46" t="s">
        <v>1676</v>
      </c>
      <c r="W213" s="51">
        <f>IF(OR(LEFT(I213)="7",LEFT(I213,1)="8"),VALUE(RIGHT(I213,3)),VALUE(RIGHT(I213,4)))</f>
        <v>345</v>
      </c>
    </row>
    <row r="214" spans="1:23" s="52" customFormat="1" ht="205.5" customHeight="1">
      <c r="A214" s="42">
        <v>12</v>
      </c>
      <c r="B214" s="43" t="s">
        <v>772</v>
      </c>
      <c r="C214" s="43" t="s">
        <v>94</v>
      </c>
      <c r="D214" s="43" t="s">
        <v>181</v>
      </c>
      <c r="E214" s="44">
        <v>1</v>
      </c>
      <c r="F214" s="45" t="s">
        <v>272</v>
      </c>
      <c r="G214" s="46" t="s">
        <v>273</v>
      </c>
      <c r="H214" s="46" t="s">
        <v>265</v>
      </c>
      <c r="I214" s="47" t="s">
        <v>274</v>
      </c>
      <c r="J214" s="48" t="s">
        <v>275</v>
      </c>
      <c r="K214" s="48" t="s">
        <v>276</v>
      </c>
      <c r="L214" s="48" t="s">
        <v>643</v>
      </c>
      <c r="M214" s="48" t="s">
        <v>738</v>
      </c>
      <c r="N214" s="48" t="s">
        <v>612</v>
      </c>
      <c r="O214" s="49">
        <v>38477.37</v>
      </c>
      <c r="P214" s="49">
        <v>0</v>
      </c>
      <c r="Q214" s="49">
        <v>1220.25</v>
      </c>
      <c r="R214" s="49">
        <v>0</v>
      </c>
      <c r="S214" s="50" t="s">
        <v>1426</v>
      </c>
      <c r="T214" s="49">
        <v>39697.62</v>
      </c>
      <c r="U214" s="48" t="s">
        <v>217</v>
      </c>
      <c r="V214" s="46" t="s">
        <v>1677</v>
      </c>
      <c r="W214" s="51">
        <f>IF(OR(LEFT(I214)="7",LEFT(I214,1)="8"),VALUE(RIGHT(I214,3)),VALUE(RIGHT(I214,4)))</f>
        <v>69</v>
      </c>
    </row>
    <row r="215" spans="1:23" s="39" customFormat="1" ht="27.75" customHeight="1" outlineLevel="3">
      <c r="A215" s="15"/>
      <c r="B215" s="58" t="s">
        <v>277</v>
      </c>
      <c r="C215" s="59"/>
      <c r="D215" s="59"/>
      <c r="E215" s="16">
        <f>SUBTOTAL(9,E216:E219)</f>
        <v>2</v>
      </c>
      <c r="F215" s="30"/>
      <c r="G215" s="30"/>
      <c r="H215" s="30"/>
      <c r="I215" s="17"/>
      <c r="J215" s="30"/>
      <c r="K215" s="30"/>
      <c r="L215" s="30"/>
      <c r="M215" s="30"/>
      <c r="N215" s="30"/>
      <c r="O215" s="18"/>
      <c r="P215" s="19"/>
      <c r="Q215" s="19"/>
      <c r="R215" s="19"/>
      <c r="S215" s="30"/>
      <c r="T215" s="19"/>
      <c r="U215" s="30"/>
      <c r="V215" s="30"/>
      <c r="W215" s="38"/>
    </row>
    <row r="216" spans="1:23" s="41" customFormat="1" ht="12.75" outlineLevel="1">
      <c r="A216" s="25"/>
      <c r="B216" s="56" t="s">
        <v>626</v>
      </c>
      <c r="C216" s="57" t="s">
        <v>624</v>
      </c>
      <c r="D216" s="57"/>
      <c r="E216" s="11">
        <f>SUBTOTAL(9,E217:E219)</f>
        <v>2</v>
      </c>
      <c r="F216" s="12"/>
      <c r="G216" s="12"/>
      <c r="H216" s="12"/>
      <c r="I216" s="13"/>
      <c r="J216" s="12"/>
      <c r="K216" s="12"/>
      <c r="L216" s="12"/>
      <c r="M216" s="12"/>
      <c r="N216" s="12"/>
      <c r="O216" s="14"/>
      <c r="P216" s="14"/>
      <c r="Q216" s="14"/>
      <c r="R216" s="14"/>
      <c r="S216" s="12"/>
      <c r="T216" s="14"/>
      <c r="U216" s="12"/>
      <c r="V216" s="12"/>
      <c r="W216" s="40"/>
    </row>
    <row r="217" spans="1:23" s="41" customFormat="1" ht="12.75" outlineLevel="2">
      <c r="A217" s="24"/>
      <c r="B217" s="54" t="s">
        <v>249</v>
      </c>
      <c r="C217" s="55"/>
      <c r="D217" s="55"/>
      <c r="E217" s="20">
        <f>SUBTOTAL(9,E218:E219)</f>
        <v>2</v>
      </c>
      <c r="F217" s="21"/>
      <c r="G217" s="21"/>
      <c r="H217" s="21"/>
      <c r="I217" s="22"/>
      <c r="J217" s="21"/>
      <c r="K217" s="21"/>
      <c r="L217" s="21"/>
      <c r="M217" s="21"/>
      <c r="N217" s="21"/>
      <c r="O217" s="23"/>
      <c r="P217" s="23"/>
      <c r="Q217" s="23"/>
      <c r="R217" s="23"/>
      <c r="S217" s="21"/>
      <c r="T217" s="23"/>
      <c r="U217" s="21"/>
      <c r="V217" s="21"/>
      <c r="W217" s="40"/>
    </row>
    <row r="218" spans="1:23" s="52" customFormat="1" ht="194.25" customHeight="1">
      <c r="A218" s="42">
        <v>14</v>
      </c>
      <c r="B218" s="43" t="s">
        <v>277</v>
      </c>
      <c r="C218" s="43" t="s">
        <v>94</v>
      </c>
      <c r="D218" s="43" t="s">
        <v>181</v>
      </c>
      <c r="E218" s="44">
        <v>1</v>
      </c>
      <c r="F218" s="45" t="s">
        <v>266</v>
      </c>
      <c r="G218" s="46" t="s">
        <v>267</v>
      </c>
      <c r="H218" s="46" t="s">
        <v>267</v>
      </c>
      <c r="I218" s="47" t="s">
        <v>278</v>
      </c>
      <c r="J218" s="48" t="s">
        <v>279</v>
      </c>
      <c r="K218" s="48" t="s">
        <v>360</v>
      </c>
      <c r="L218" s="48" t="s">
        <v>643</v>
      </c>
      <c r="M218" s="48" t="s">
        <v>357</v>
      </c>
      <c r="N218" s="48" t="s">
        <v>727</v>
      </c>
      <c r="O218" s="49">
        <v>23727515.87</v>
      </c>
      <c r="P218" s="49">
        <v>2504307</v>
      </c>
      <c r="Q218" s="49">
        <v>1688585.72</v>
      </c>
      <c r="R218" s="49">
        <v>3861172.36</v>
      </c>
      <c r="S218" s="50" t="s">
        <v>1298</v>
      </c>
      <c r="T218" s="49">
        <v>24059236.23</v>
      </c>
      <c r="U218" s="48" t="s">
        <v>620</v>
      </c>
      <c r="V218" s="46" t="s">
        <v>1678</v>
      </c>
      <c r="W218" s="51">
        <f>IF(OR(LEFT(I218)="7",LEFT(I218,1)="8"),VALUE(RIGHT(I218,3)),VALUE(RIGHT(I218,4)))</f>
        <v>84</v>
      </c>
    </row>
    <row r="219" spans="1:23" s="52" customFormat="1" ht="207" customHeight="1">
      <c r="A219" s="42">
        <v>14</v>
      </c>
      <c r="B219" s="43" t="s">
        <v>277</v>
      </c>
      <c r="C219" s="43" t="s">
        <v>94</v>
      </c>
      <c r="D219" s="43" t="s">
        <v>181</v>
      </c>
      <c r="E219" s="44">
        <v>1</v>
      </c>
      <c r="F219" s="45" t="s">
        <v>266</v>
      </c>
      <c r="G219" s="46" t="s">
        <v>267</v>
      </c>
      <c r="H219" s="46" t="s">
        <v>267</v>
      </c>
      <c r="I219" s="47" t="s">
        <v>280</v>
      </c>
      <c r="J219" s="48" t="s">
        <v>281</v>
      </c>
      <c r="K219" s="48" t="s">
        <v>361</v>
      </c>
      <c r="L219" s="48" t="s">
        <v>643</v>
      </c>
      <c r="M219" s="48" t="s">
        <v>357</v>
      </c>
      <c r="N219" s="48" t="s">
        <v>312</v>
      </c>
      <c r="O219" s="49">
        <v>172297132.19</v>
      </c>
      <c r="P219" s="49">
        <v>15168535</v>
      </c>
      <c r="Q219" s="49">
        <v>12552214.81</v>
      </c>
      <c r="R219" s="49">
        <v>34892657.3</v>
      </c>
      <c r="S219" s="50" t="s">
        <v>1297</v>
      </c>
      <c r="T219" s="49">
        <v>165125224.7</v>
      </c>
      <c r="U219" s="48" t="s">
        <v>620</v>
      </c>
      <c r="V219" s="46" t="s">
        <v>1679</v>
      </c>
      <c r="W219" s="51">
        <f>IF(OR(LEFT(I219)="7",LEFT(I219,1)="8"),VALUE(RIGHT(I219,3)),VALUE(RIGHT(I219,4)))</f>
        <v>99</v>
      </c>
    </row>
    <row r="220" spans="1:23" s="39" customFormat="1" ht="33.75" customHeight="1" outlineLevel="3">
      <c r="A220" s="15"/>
      <c r="B220" s="58" t="s">
        <v>971</v>
      </c>
      <c r="C220" s="59"/>
      <c r="D220" s="59"/>
      <c r="E220" s="16">
        <f>SUBTOTAL(9,E223:E234)</f>
        <v>8</v>
      </c>
      <c r="F220" s="30"/>
      <c r="G220" s="30"/>
      <c r="H220" s="30"/>
      <c r="I220" s="17"/>
      <c r="J220" s="30"/>
      <c r="K220" s="30"/>
      <c r="L220" s="30"/>
      <c r="M220" s="30"/>
      <c r="N220" s="30"/>
      <c r="O220" s="18"/>
      <c r="P220" s="19"/>
      <c r="Q220" s="19"/>
      <c r="R220" s="19"/>
      <c r="S220" s="30"/>
      <c r="T220" s="19"/>
      <c r="U220" s="30"/>
      <c r="V220" s="30"/>
      <c r="W220" s="38"/>
    </row>
    <row r="221" spans="1:23" s="41" customFormat="1" ht="12.75" outlineLevel="1">
      <c r="A221" s="25"/>
      <c r="B221" s="56" t="s">
        <v>626</v>
      </c>
      <c r="C221" s="57" t="s">
        <v>624</v>
      </c>
      <c r="D221" s="57"/>
      <c r="E221" s="11">
        <f>SUBTOTAL(9,E222:E231)</f>
        <v>7</v>
      </c>
      <c r="F221" s="12"/>
      <c r="G221" s="12"/>
      <c r="H221" s="12"/>
      <c r="I221" s="13"/>
      <c r="J221" s="12"/>
      <c r="K221" s="12"/>
      <c r="L221" s="12"/>
      <c r="M221" s="12"/>
      <c r="N221" s="12"/>
      <c r="O221" s="14"/>
      <c r="P221" s="14"/>
      <c r="Q221" s="14"/>
      <c r="R221" s="14"/>
      <c r="S221" s="12"/>
      <c r="T221" s="14"/>
      <c r="U221" s="12"/>
      <c r="V221" s="12"/>
      <c r="W221" s="40"/>
    </row>
    <row r="222" spans="1:23" s="41" customFormat="1" ht="12.75" outlineLevel="2">
      <c r="A222" s="24"/>
      <c r="B222" s="54" t="s">
        <v>249</v>
      </c>
      <c r="C222" s="55"/>
      <c r="D222" s="55"/>
      <c r="E222" s="20">
        <f>SUBTOTAL(9,E223:E227)</f>
        <v>5</v>
      </c>
      <c r="F222" s="21"/>
      <c r="G222" s="21"/>
      <c r="H222" s="21"/>
      <c r="I222" s="22"/>
      <c r="J222" s="21"/>
      <c r="K222" s="21"/>
      <c r="L222" s="21"/>
      <c r="M222" s="21"/>
      <c r="N222" s="21"/>
      <c r="O222" s="23"/>
      <c r="P222" s="23"/>
      <c r="Q222" s="23"/>
      <c r="R222" s="23"/>
      <c r="S222" s="21"/>
      <c r="T222" s="23"/>
      <c r="U222" s="21"/>
      <c r="V222" s="21"/>
      <c r="W222" s="40"/>
    </row>
    <row r="223" spans="1:23" s="52" customFormat="1" ht="255" customHeight="1">
      <c r="A223" s="42">
        <v>15</v>
      </c>
      <c r="B223" s="43" t="s">
        <v>971</v>
      </c>
      <c r="C223" s="43" t="s">
        <v>94</v>
      </c>
      <c r="D223" s="43" t="s">
        <v>181</v>
      </c>
      <c r="E223" s="44">
        <v>1</v>
      </c>
      <c r="F223" s="45">
        <v>400</v>
      </c>
      <c r="G223" s="46" t="s">
        <v>613</v>
      </c>
      <c r="H223" s="46" t="s">
        <v>468</v>
      </c>
      <c r="I223" s="47" t="s">
        <v>282</v>
      </c>
      <c r="J223" s="48" t="s">
        <v>283</v>
      </c>
      <c r="K223" s="48" t="s">
        <v>284</v>
      </c>
      <c r="L223" s="48" t="s">
        <v>480</v>
      </c>
      <c r="M223" s="48" t="s">
        <v>990</v>
      </c>
      <c r="N223" s="48" t="s">
        <v>612</v>
      </c>
      <c r="O223" s="49">
        <v>16761102.03</v>
      </c>
      <c r="P223" s="49">
        <v>0</v>
      </c>
      <c r="Q223" s="49">
        <v>0</v>
      </c>
      <c r="R223" s="49">
        <v>0</v>
      </c>
      <c r="S223" s="50" t="s">
        <v>1680</v>
      </c>
      <c r="T223" s="49">
        <v>1</v>
      </c>
      <c r="U223" s="48" t="s">
        <v>620</v>
      </c>
      <c r="V223" s="46" t="s">
        <v>1681</v>
      </c>
      <c r="W223" s="51">
        <f>IF(OR(LEFT(I223)="7",LEFT(I223,1)="8"),VALUE(RIGHT(I223,3)),VALUE(RIGHT(I223,4)))</f>
        <v>161</v>
      </c>
    </row>
    <row r="224" spans="1:23" s="52" customFormat="1" ht="255" customHeight="1">
      <c r="A224" s="42">
        <v>15</v>
      </c>
      <c r="B224" s="43" t="s">
        <v>971</v>
      </c>
      <c r="C224" s="43" t="s">
        <v>94</v>
      </c>
      <c r="D224" s="43" t="s">
        <v>181</v>
      </c>
      <c r="E224" s="44">
        <v>1</v>
      </c>
      <c r="F224" s="45">
        <v>400</v>
      </c>
      <c r="G224" s="46" t="s">
        <v>613</v>
      </c>
      <c r="H224" s="46" t="s">
        <v>468</v>
      </c>
      <c r="I224" s="47" t="s">
        <v>285</v>
      </c>
      <c r="J224" s="48" t="s">
        <v>286</v>
      </c>
      <c r="K224" s="48" t="s">
        <v>57</v>
      </c>
      <c r="L224" s="48" t="s">
        <v>214</v>
      </c>
      <c r="M224" s="48" t="s">
        <v>131</v>
      </c>
      <c r="N224" s="48" t="s">
        <v>216</v>
      </c>
      <c r="O224" s="49">
        <v>968036552.14</v>
      </c>
      <c r="P224" s="49">
        <v>0</v>
      </c>
      <c r="Q224" s="49">
        <v>1002052.09</v>
      </c>
      <c r="R224" s="49">
        <v>45750871.65</v>
      </c>
      <c r="S224" s="50" t="s">
        <v>1682</v>
      </c>
      <c r="T224" s="49">
        <v>923287732.58</v>
      </c>
      <c r="U224" s="48" t="s">
        <v>620</v>
      </c>
      <c r="V224" s="46" t="s">
        <v>1683</v>
      </c>
      <c r="W224" s="51">
        <f>IF(OR(LEFT(I224)="7",LEFT(I224,1)="8"),VALUE(RIGHT(I224,3)),VALUE(RIGHT(I224,4)))</f>
        <v>162</v>
      </c>
    </row>
    <row r="225" spans="1:23" s="52" customFormat="1" ht="150.75" customHeight="1">
      <c r="A225" s="42">
        <v>15</v>
      </c>
      <c r="B225" s="43" t="s">
        <v>971</v>
      </c>
      <c r="C225" s="43" t="s">
        <v>94</v>
      </c>
      <c r="D225" s="43" t="s">
        <v>181</v>
      </c>
      <c r="E225" s="44">
        <v>1</v>
      </c>
      <c r="F225" s="45">
        <v>512</v>
      </c>
      <c r="G225" s="46" t="s">
        <v>1427</v>
      </c>
      <c r="H225" s="46" t="s">
        <v>468</v>
      </c>
      <c r="I225" s="47">
        <v>20191551201611</v>
      </c>
      <c r="J225" s="48" t="s">
        <v>1428</v>
      </c>
      <c r="K225" s="48" t="s">
        <v>1429</v>
      </c>
      <c r="L225" s="48" t="s">
        <v>214</v>
      </c>
      <c r="M225" s="48" t="s">
        <v>348</v>
      </c>
      <c r="N225" s="48" t="s">
        <v>612</v>
      </c>
      <c r="O225" s="49">
        <v>3723570112.04</v>
      </c>
      <c r="P225" s="49">
        <v>0</v>
      </c>
      <c r="Q225" s="49">
        <v>49536305.96</v>
      </c>
      <c r="R225" s="49">
        <v>3772155616.42</v>
      </c>
      <c r="S225" s="50" t="s">
        <v>1684</v>
      </c>
      <c r="T225" s="49">
        <v>10</v>
      </c>
      <c r="U225" s="48" t="s">
        <v>620</v>
      </c>
      <c r="V225" s="46" t="s">
        <v>1685</v>
      </c>
      <c r="W225" s="51">
        <f>IF(OR(LEFT(I225)="7",LEFT(I225,1)="8"),VALUE(RIGHT(I225,3)),VALUE(RIGHT(I225,4)))</f>
        <v>1611</v>
      </c>
    </row>
    <row r="226" spans="1:23" s="52" customFormat="1" ht="150.75" customHeight="1">
      <c r="A226" s="42">
        <v>15</v>
      </c>
      <c r="B226" s="43" t="s">
        <v>971</v>
      </c>
      <c r="C226" s="43" t="s">
        <v>94</v>
      </c>
      <c r="D226" s="43" t="s">
        <v>181</v>
      </c>
      <c r="E226" s="44">
        <v>1</v>
      </c>
      <c r="F226" s="45" t="s">
        <v>1034</v>
      </c>
      <c r="G226" s="46" t="s">
        <v>791</v>
      </c>
      <c r="H226" s="46" t="s">
        <v>791</v>
      </c>
      <c r="I226" s="47" t="s">
        <v>792</v>
      </c>
      <c r="J226" s="48" t="s">
        <v>793</v>
      </c>
      <c r="K226" s="48" t="s">
        <v>755</v>
      </c>
      <c r="L226" s="48" t="s">
        <v>643</v>
      </c>
      <c r="M226" s="48" t="s">
        <v>586</v>
      </c>
      <c r="N226" s="48" t="s">
        <v>727</v>
      </c>
      <c r="O226" s="49">
        <v>28567768.88</v>
      </c>
      <c r="P226" s="49">
        <v>17487697.29</v>
      </c>
      <c r="Q226" s="49">
        <v>1707637.73</v>
      </c>
      <c r="R226" s="49">
        <v>17143366.18</v>
      </c>
      <c r="S226" s="50" t="s">
        <v>1430</v>
      </c>
      <c r="T226" s="49">
        <v>30619737.72</v>
      </c>
      <c r="U226" s="48" t="s">
        <v>620</v>
      </c>
      <c r="V226" s="46" t="s">
        <v>1686</v>
      </c>
      <c r="W226" s="51">
        <f>IF(OR(LEFT(I226)="7",LEFT(I226,1)="8"),VALUE(RIGHT(I226,3)),VALUE(RIGHT(I226,4)))</f>
        <v>416</v>
      </c>
    </row>
    <row r="227" spans="1:23" s="52" customFormat="1" ht="198" customHeight="1">
      <c r="A227" s="42">
        <v>15</v>
      </c>
      <c r="B227" s="43" t="s">
        <v>971</v>
      </c>
      <c r="C227" s="43" t="s">
        <v>94</v>
      </c>
      <c r="D227" s="43" t="s">
        <v>181</v>
      </c>
      <c r="E227" s="44">
        <v>1</v>
      </c>
      <c r="F227" s="45" t="s">
        <v>568</v>
      </c>
      <c r="G227" s="46" t="s">
        <v>569</v>
      </c>
      <c r="H227" s="46" t="s">
        <v>631</v>
      </c>
      <c r="I227" s="47" t="s">
        <v>570</v>
      </c>
      <c r="J227" s="48" t="s">
        <v>571</v>
      </c>
      <c r="K227" s="48" t="s">
        <v>572</v>
      </c>
      <c r="L227" s="48" t="s">
        <v>643</v>
      </c>
      <c r="M227" s="48" t="s">
        <v>573</v>
      </c>
      <c r="N227" s="48" t="s">
        <v>607</v>
      </c>
      <c r="O227" s="49">
        <v>56984842.52</v>
      </c>
      <c r="P227" s="49">
        <v>13531164.18</v>
      </c>
      <c r="Q227" s="49">
        <v>0</v>
      </c>
      <c r="R227" s="49">
        <v>0</v>
      </c>
      <c r="S227" s="50" t="s">
        <v>1687</v>
      </c>
      <c r="T227" s="49">
        <v>70516006.7</v>
      </c>
      <c r="U227" s="48" t="s">
        <v>620</v>
      </c>
      <c r="V227" s="46" t="s">
        <v>1431</v>
      </c>
      <c r="W227" s="51">
        <f>IF(OR(LEFT(I227)="7",LEFT(I227,1)="8"),VALUE(RIGHT(I227,3)),VALUE(RIGHT(I227,4)))</f>
        <v>755</v>
      </c>
    </row>
    <row r="228" spans="1:23" s="41" customFormat="1" ht="12.75" outlineLevel="1">
      <c r="A228" s="25"/>
      <c r="B228" s="56" t="s">
        <v>626</v>
      </c>
      <c r="C228" s="57" t="s">
        <v>624</v>
      </c>
      <c r="D228" s="57"/>
      <c r="E228" s="11">
        <f>SUBTOTAL(9,E229:E231)</f>
        <v>2</v>
      </c>
      <c r="F228" s="12"/>
      <c r="G228" s="12"/>
      <c r="H228" s="12"/>
      <c r="I228" s="13"/>
      <c r="J228" s="12"/>
      <c r="K228" s="12"/>
      <c r="L228" s="12"/>
      <c r="M228" s="12"/>
      <c r="N228" s="12"/>
      <c r="O228" s="14"/>
      <c r="P228" s="14"/>
      <c r="Q228" s="14"/>
      <c r="R228" s="14"/>
      <c r="S228" s="12"/>
      <c r="T228" s="14"/>
      <c r="U228" s="12"/>
      <c r="V228" s="12"/>
      <c r="W228" s="40"/>
    </row>
    <row r="229" spans="1:23" s="41" customFormat="1" ht="12.75" outlineLevel="2">
      <c r="A229" s="24"/>
      <c r="B229" s="54" t="s">
        <v>1035</v>
      </c>
      <c r="C229" s="55"/>
      <c r="D229" s="55"/>
      <c r="E229" s="20">
        <f>SUBTOTAL(9,E230:E231)</f>
        <v>2</v>
      </c>
      <c r="F229" s="21"/>
      <c r="G229" s="21"/>
      <c r="H229" s="21"/>
      <c r="I229" s="22"/>
      <c r="J229" s="21"/>
      <c r="K229" s="21"/>
      <c r="L229" s="21"/>
      <c r="M229" s="21"/>
      <c r="N229" s="21"/>
      <c r="O229" s="23"/>
      <c r="P229" s="23"/>
      <c r="Q229" s="23"/>
      <c r="R229" s="23"/>
      <c r="S229" s="21"/>
      <c r="T229" s="23"/>
      <c r="U229" s="21"/>
      <c r="V229" s="21"/>
      <c r="W229" s="40"/>
    </row>
    <row r="230" spans="1:23" s="52" customFormat="1" ht="150.75" customHeight="1">
      <c r="A230" s="42">
        <v>15</v>
      </c>
      <c r="B230" s="43" t="s">
        <v>971</v>
      </c>
      <c r="C230" s="43" t="s">
        <v>94</v>
      </c>
      <c r="D230" s="43" t="s">
        <v>478</v>
      </c>
      <c r="E230" s="44">
        <v>1</v>
      </c>
      <c r="F230" s="45">
        <v>513</v>
      </c>
      <c r="G230" s="46" t="s">
        <v>1027</v>
      </c>
      <c r="H230" s="46" t="s">
        <v>590</v>
      </c>
      <c r="I230" s="47">
        <v>20042041001379</v>
      </c>
      <c r="J230" s="48" t="s">
        <v>232</v>
      </c>
      <c r="K230" s="48" t="s">
        <v>821</v>
      </c>
      <c r="L230" s="48" t="s">
        <v>214</v>
      </c>
      <c r="M230" s="48" t="s">
        <v>619</v>
      </c>
      <c r="N230" s="48" t="s">
        <v>612</v>
      </c>
      <c r="O230" s="49">
        <v>13294142.78</v>
      </c>
      <c r="P230" s="49">
        <v>1445760</v>
      </c>
      <c r="Q230" s="49">
        <v>480881.27</v>
      </c>
      <c r="R230" s="49">
        <v>4416110.23</v>
      </c>
      <c r="S230" s="50" t="s">
        <v>1299</v>
      </c>
      <c r="T230" s="49">
        <v>10804673.82</v>
      </c>
      <c r="U230" s="48" t="s">
        <v>217</v>
      </c>
      <c r="V230" s="46" t="s">
        <v>1688</v>
      </c>
      <c r="W230" s="51">
        <f>IF(OR(LEFT(I230)="7",LEFT(I230,1)="8"),VALUE(RIGHT(I230,3)),VALUE(RIGHT(I230,4)))</f>
        <v>1379</v>
      </c>
    </row>
    <row r="231" spans="1:23" s="52" customFormat="1" ht="150.75" customHeight="1">
      <c r="A231" s="42">
        <v>15</v>
      </c>
      <c r="B231" s="43" t="s">
        <v>971</v>
      </c>
      <c r="C231" s="43" t="s">
        <v>94</v>
      </c>
      <c r="D231" s="43" t="s">
        <v>478</v>
      </c>
      <c r="E231" s="44">
        <v>1</v>
      </c>
      <c r="F231" s="45">
        <v>513</v>
      </c>
      <c r="G231" s="46" t="s">
        <v>1027</v>
      </c>
      <c r="H231" s="46" t="s">
        <v>339</v>
      </c>
      <c r="I231" s="47">
        <v>20042041001382</v>
      </c>
      <c r="J231" s="48" t="s">
        <v>105</v>
      </c>
      <c r="K231" s="48" t="s">
        <v>195</v>
      </c>
      <c r="L231" s="48" t="s">
        <v>214</v>
      </c>
      <c r="M231" s="48" t="s">
        <v>619</v>
      </c>
      <c r="N231" s="48" t="s">
        <v>612</v>
      </c>
      <c r="O231" s="49">
        <v>2186496.31</v>
      </c>
      <c r="P231" s="49">
        <v>0</v>
      </c>
      <c r="Q231" s="49">
        <v>4709.37</v>
      </c>
      <c r="R231" s="49">
        <v>10536.3</v>
      </c>
      <c r="S231" s="50" t="s">
        <v>1300</v>
      </c>
      <c r="T231" s="49">
        <v>2180669.38</v>
      </c>
      <c r="U231" s="48" t="s">
        <v>217</v>
      </c>
      <c r="V231" s="46" t="s">
        <v>1689</v>
      </c>
      <c r="W231" s="51">
        <f>IF(OR(LEFT(I231)="7",LEFT(I231,1)="8"),VALUE(RIGHT(I231,3)),VALUE(RIGHT(I231,4)))</f>
        <v>1382</v>
      </c>
    </row>
    <row r="232" spans="1:23" s="41" customFormat="1" ht="12.75" outlineLevel="1">
      <c r="A232" s="25"/>
      <c r="B232" s="56" t="s">
        <v>64</v>
      </c>
      <c r="C232" s="57" t="s">
        <v>624</v>
      </c>
      <c r="D232" s="57"/>
      <c r="E232" s="11">
        <f>SUBTOTAL(9,E233:E234)</f>
        <v>1</v>
      </c>
      <c r="F232" s="12"/>
      <c r="G232" s="12"/>
      <c r="H232" s="12"/>
      <c r="I232" s="13"/>
      <c r="J232" s="12"/>
      <c r="K232" s="12"/>
      <c r="L232" s="12"/>
      <c r="M232" s="12"/>
      <c r="N232" s="12"/>
      <c r="O232" s="14"/>
      <c r="P232" s="14"/>
      <c r="Q232" s="14"/>
      <c r="R232" s="14"/>
      <c r="S232" s="12"/>
      <c r="T232" s="14"/>
      <c r="U232" s="12"/>
      <c r="V232" s="12"/>
      <c r="W232" s="40"/>
    </row>
    <row r="233" spans="1:23" s="41" customFormat="1" ht="12.75" outlineLevel="2">
      <c r="A233" s="24"/>
      <c r="B233" s="54" t="s">
        <v>823</v>
      </c>
      <c r="C233" s="55"/>
      <c r="D233" s="55"/>
      <c r="E233" s="20">
        <f>SUBTOTAL(9,E234:E235)</f>
        <v>1</v>
      </c>
      <c r="F233" s="21"/>
      <c r="G233" s="21"/>
      <c r="H233" s="21"/>
      <c r="I233" s="22"/>
      <c r="J233" s="21"/>
      <c r="K233" s="21"/>
      <c r="L233" s="21"/>
      <c r="M233" s="21"/>
      <c r="N233" s="21"/>
      <c r="O233" s="23"/>
      <c r="P233" s="23"/>
      <c r="Q233" s="23"/>
      <c r="R233" s="23"/>
      <c r="S233" s="21"/>
      <c r="T233" s="23"/>
      <c r="U233" s="21"/>
      <c r="V233" s="21"/>
      <c r="W233" s="40"/>
    </row>
    <row r="234" spans="1:23" s="52" customFormat="1" ht="195.75" customHeight="1">
      <c r="A234" s="42">
        <v>15</v>
      </c>
      <c r="B234" s="43" t="s">
        <v>971</v>
      </c>
      <c r="C234" s="43" t="s">
        <v>156</v>
      </c>
      <c r="D234" s="43" t="s">
        <v>181</v>
      </c>
      <c r="E234" s="44">
        <v>1</v>
      </c>
      <c r="F234" s="45">
        <v>410</v>
      </c>
      <c r="G234" s="46" t="s">
        <v>567</v>
      </c>
      <c r="H234" s="46" t="s">
        <v>567</v>
      </c>
      <c r="I234" s="47">
        <v>700015400038</v>
      </c>
      <c r="J234" s="48" t="s">
        <v>574</v>
      </c>
      <c r="K234" s="48" t="s">
        <v>426</v>
      </c>
      <c r="L234" s="48" t="s">
        <v>643</v>
      </c>
      <c r="M234" s="48" t="s">
        <v>376</v>
      </c>
      <c r="N234" s="48" t="s">
        <v>216</v>
      </c>
      <c r="O234" s="49">
        <v>68853472.4</v>
      </c>
      <c r="P234" s="49">
        <v>87627595.93</v>
      </c>
      <c r="Q234" s="49">
        <v>2486361.14</v>
      </c>
      <c r="R234" s="49">
        <v>46221815.55</v>
      </c>
      <c r="S234" s="50" t="s">
        <v>1690</v>
      </c>
      <c r="T234" s="49">
        <v>112745613.92</v>
      </c>
      <c r="U234" s="48" t="s">
        <v>217</v>
      </c>
      <c r="V234" s="46" t="s">
        <v>1691</v>
      </c>
      <c r="W234" s="51">
        <f>IF(OR(LEFT(I234)="7",LEFT(I234,1)="8"),VALUE(RIGHT(I234,3)),VALUE(RIGHT(I234,4)))</f>
        <v>38</v>
      </c>
    </row>
    <row r="235" spans="1:23" s="39" customFormat="1" ht="33.75" customHeight="1" outlineLevel="3">
      <c r="A235" s="15"/>
      <c r="B235" s="58" t="s">
        <v>575</v>
      </c>
      <c r="C235" s="59"/>
      <c r="D235" s="59"/>
      <c r="E235" s="16">
        <f>SUBTOTAL(9,E238:E250)</f>
        <v>9</v>
      </c>
      <c r="F235" s="30"/>
      <c r="G235" s="30"/>
      <c r="H235" s="30"/>
      <c r="I235" s="17"/>
      <c r="J235" s="30"/>
      <c r="K235" s="30"/>
      <c r="L235" s="30"/>
      <c r="M235" s="30"/>
      <c r="N235" s="30"/>
      <c r="O235" s="18"/>
      <c r="P235" s="19"/>
      <c r="Q235" s="19"/>
      <c r="R235" s="19"/>
      <c r="S235" s="30"/>
      <c r="T235" s="19"/>
      <c r="U235" s="30"/>
      <c r="V235" s="30"/>
      <c r="W235" s="38"/>
    </row>
    <row r="236" spans="1:23" s="41" customFormat="1" ht="12.75" outlineLevel="1">
      <c r="A236" s="25"/>
      <c r="B236" s="56" t="s">
        <v>626</v>
      </c>
      <c r="C236" s="57" t="s">
        <v>624</v>
      </c>
      <c r="D236" s="57"/>
      <c r="E236" s="11">
        <f>SUBTOTAL(9,E237:E243)</f>
        <v>5</v>
      </c>
      <c r="F236" s="12"/>
      <c r="G236" s="12"/>
      <c r="H236" s="12"/>
      <c r="I236" s="13"/>
      <c r="J236" s="12"/>
      <c r="K236" s="12"/>
      <c r="L236" s="12"/>
      <c r="M236" s="12"/>
      <c r="N236" s="12"/>
      <c r="O236" s="14"/>
      <c r="P236" s="14"/>
      <c r="Q236" s="14"/>
      <c r="R236" s="14"/>
      <c r="S236" s="12"/>
      <c r="T236" s="14"/>
      <c r="U236" s="12"/>
      <c r="V236" s="12"/>
      <c r="W236" s="40"/>
    </row>
    <row r="237" spans="1:23" s="41" customFormat="1" ht="12.75" outlineLevel="2">
      <c r="A237" s="24"/>
      <c r="B237" s="54" t="s">
        <v>823</v>
      </c>
      <c r="C237" s="55"/>
      <c r="D237" s="55"/>
      <c r="E237" s="20">
        <f>SUBTOTAL(9,E238:E241)</f>
        <v>4</v>
      </c>
      <c r="F237" s="21"/>
      <c r="G237" s="21"/>
      <c r="H237" s="21"/>
      <c r="I237" s="22"/>
      <c r="J237" s="21"/>
      <c r="K237" s="21"/>
      <c r="L237" s="21"/>
      <c r="M237" s="21"/>
      <c r="N237" s="21"/>
      <c r="O237" s="23"/>
      <c r="P237" s="23"/>
      <c r="Q237" s="23"/>
      <c r="R237" s="23"/>
      <c r="S237" s="21"/>
      <c r="T237" s="23"/>
      <c r="U237" s="21"/>
      <c r="V237" s="21"/>
      <c r="W237" s="40"/>
    </row>
    <row r="238" spans="1:23" s="52" customFormat="1" ht="299.25" customHeight="1">
      <c r="A238" s="42">
        <v>16</v>
      </c>
      <c r="B238" s="43" t="s">
        <v>575</v>
      </c>
      <c r="C238" s="43" t="s">
        <v>94</v>
      </c>
      <c r="D238" s="43" t="s">
        <v>181</v>
      </c>
      <c r="E238" s="44">
        <v>1</v>
      </c>
      <c r="F238" s="45">
        <v>400</v>
      </c>
      <c r="G238" s="46" t="s">
        <v>991</v>
      </c>
      <c r="H238" s="46" t="s">
        <v>468</v>
      </c>
      <c r="I238" s="47">
        <v>20121640001564</v>
      </c>
      <c r="J238" s="48" t="s">
        <v>992</v>
      </c>
      <c r="K238" s="48" t="s">
        <v>993</v>
      </c>
      <c r="L238" s="48" t="s">
        <v>214</v>
      </c>
      <c r="M238" s="48" t="s">
        <v>215</v>
      </c>
      <c r="N238" s="48" t="s">
        <v>612</v>
      </c>
      <c r="O238" s="49">
        <v>87204370.96</v>
      </c>
      <c r="P238" s="49">
        <v>0</v>
      </c>
      <c r="Q238" s="49">
        <v>1120799.18</v>
      </c>
      <c r="R238" s="49">
        <v>92220884</v>
      </c>
      <c r="S238" s="50" t="s">
        <v>1692</v>
      </c>
      <c r="T238" s="49">
        <v>65121844.58</v>
      </c>
      <c r="U238" s="48" t="s">
        <v>620</v>
      </c>
      <c r="V238" s="46" t="s">
        <v>1693</v>
      </c>
      <c r="W238" s="51">
        <f>IF(OR(LEFT(I238)="7",LEFT(I238,1)="8"),VALUE(RIGHT(I238,3)),VALUE(RIGHT(I238,4)))</f>
        <v>1564</v>
      </c>
    </row>
    <row r="239" spans="1:23" s="52" customFormat="1" ht="374.25" customHeight="1">
      <c r="A239" s="42">
        <v>16</v>
      </c>
      <c r="B239" s="43" t="s">
        <v>575</v>
      </c>
      <c r="C239" s="43" t="s">
        <v>94</v>
      </c>
      <c r="D239" s="43" t="s">
        <v>181</v>
      </c>
      <c r="E239" s="44">
        <v>1</v>
      </c>
      <c r="F239" s="45">
        <v>715</v>
      </c>
      <c r="G239" s="46" t="s">
        <v>1091</v>
      </c>
      <c r="H239" s="46" t="s">
        <v>468</v>
      </c>
      <c r="I239" s="47" t="s">
        <v>621</v>
      </c>
      <c r="J239" s="48" t="s">
        <v>1116</v>
      </c>
      <c r="K239" s="48" t="s">
        <v>1104</v>
      </c>
      <c r="L239" s="48" t="s">
        <v>214</v>
      </c>
      <c r="M239" s="48" t="s">
        <v>619</v>
      </c>
      <c r="N239" s="48" t="s">
        <v>216</v>
      </c>
      <c r="O239" s="49">
        <v>145180960.38</v>
      </c>
      <c r="P239" s="49">
        <v>3040010</v>
      </c>
      <c r="Q239" s="49">
        <v>1789435.93</v>
      </c>
      <c r="R239" s="49">
        <v>18784250.27</v>
      </c>
      <c r="S239" s="50" t="s">
        <v>1694</v>
      </c>
      <c r="T239" s="49">
        <v>131226156.04</v>
      </c>
      <c r="U239" s="48" t="s">
        <v>217</v>
      </c>
      <c r="V239" s="46" t="s">
        <v>1695</v>
      </c>
      <c r="W239" s="51">
        <f>IF(OR(LEFT(I239)="7",LEFT(I239,1)="8"),VALUE(RIGHT(I239,3)),VALUE(RIGHT(I239,4)))</f>
        <v>48</v>
      </c>
    </row>
    <row r="240" spans="1:23" s="52" customFormat="1" ht="243" customHeight="1">
      <c r="A240" s="42">
        <v>16</v>
      </c>
      <c r="B240" s="43" t="s">
        <v>575</v>
      </c>
      <c r="C240" s="43" t="s">
        <v>94</v>
      </c>
      <c r="D240" s="43" t="s">
        <v>181</v>
      </c>
      <c r="E240" s="44">
        <v>1</v>
      </c>
      <c r="F240" s="45" t="s">
        <v>1249</v>
      </c>
      <c r="G240" s="46" t="s">
        <v>1250</v>
      </c>
      <c r="H240" s="46" t="s">
        <v>575</v>
      </c>
      <c r="I240" s="47" t="s">
        <v>1251</v>
      </c>
      <c r="J240" s="48" t="s">
        <v>1347</v>
      </c>
      <c r="K240" s="48" t="s">
        <v>1252</v>
      </c>
      <c r="L240" s="48" t="s">
        <v>214</v>
      </c>
      <c r="M240" s="48" t="s">
        <v>348</v>
      </c>
      <c r="N240" s="48" t="s">
        <v>216</v>
      </c>
      <c r="O240" s="49">
        <v>138321840.59</v>
      </c>
      <c r="P240" s="49">
        <v>88962736.57</v>
      </c>
      <c r="Q240" s="49">
        <v>1401459.28</v>
      </c>
      <c r="R240" s="49">
        <v>17454358.34</v>
      </c>
      <c r="S240" s="50" t="s">
        <v>1696</v>
      </c>
      <c r="T240" s="49">
        <v>211231678.1</v>
      </c>
      <c r="U240" s="48" t="s">
        <v>217</v>
      </c>
      <c r="V240" s="46" t="s">
        <v>1697</v>
      </c>
      <c r="W240" s="51">
        <f>IF(OR(LEFT(I240)="7",LEFT(I240,1)="8"),VALUE(RIGHT(I240,3)),VALUE(RIGHT(I240,4)))</f>
        <v>1597</v>
      </c>
    </row>
    <row r="241" spans="1:23" s="52" customFormat="1" ht="387.75" customHeight="1">
      <c r="A241" s="42">
        <v>16</v>
      </c>
      <c r="B241" s="43" t="s">
        <v>575</v>
      </c>
      <c r="C241" s="43" t="s">
        <v>94</v>
      </c>
      <c r="D241" s="43" t="s">
        <v>181</v>
      </c>
      <c r="E241" s="44">
        <v>1</v>
      </c>
      <c r="F241" s="45" t="s">
        <v>950</v>
      </c>
      <c r="G241" s="46" t="s">
        <v>951</v>
      </c>
      <c r="H241" s="46" t="s">
        <v>951</v>
      </c>
      <c r="I241" s="47" t="s">
        <v>952</v>
      </c>
      <c r="J241" s="48" t="s">
        <v>953</v>
      </c>
      <c r="K241" s="48" t="s">
        <v>954</v>
      </c>
      <c r="L241" s="48" t="s">
        <v>643</v>
      </c>
      <c r="M241" s="48" t="s">
        <v>228</v>
      </c>
      <c r="N241" s="48" t="s">
        <v>216</v>
      </c>
      <c r="O241" s="49">
        <v>1580922.5</v>
      </c>
      <c r="P241" s="49">
        <v>1848488.03</v>
      </c>
      <c r="Q241" s="49">
        <v>2435.68</v>
      </c>
      <c r="R241" s="49">
        <v>3884945.47</v>
      </c>
      <c r="S241" s="50" t="s">
        <v>1698</v>
      </c>
      <c r="T241" s="49">
        <v>-453099.26</v>
      </c>
      <c r="U241" s="48" t="s">
        <v>217</v>
      </c>
      <c r="V241" s="46" t="s">
        <v>1699</v>
      </c>
      <c r="W241" s="51">
        <f>IF(OR(LEFT(I241)="7",LEFT(I241,1)="8"),VALUE(RIGHT(I241,3)),VALUE(RIGHT(I241,4)))</f>
        <v>1554</v>
      </c>
    </row>
    <row r="242" spans="1:23" s="41" customFormat="1" ht="12.75" outlineLevel="2">
      <c r="A242" s="24"/>
      <c r="B242" s="54" t="s">
        <v>250</v>
      </c>
      <c r="C242" s="55"/>
      <c r="D242" s="55"/>
      <c r="E242" s="20">
        <f>SUBTOTAL(9,E243)</f>
        <v>1</v>
      </c>
      <c r="F242" s="21"/>
      <c r="G242" s="21"/>
      <c r="H242" s="21"/>
      <c r="I242" s="22"/>
      <c r="J242" s="21"/>
      <c r="K242" s="21"/>
      <c r="L242" s="21"/>
      <c r="M242" s="21"/>
      <c r="N242" s="21"/>
      <c r="O242" s="23"/>
      <c r="P242" s="23"/>
      <c r="Q242" s="23"/>
      <c r="R242" s="23"/>
      <c r="S242" s="21"/>
      <c r="T242" s="23"/>
      <c r="U242" s="21"/>
      <c r="V242" s="21"/>
      <c r="W242" s="40"/>
    </row>
    <row r="243" spans="1:23" s="52" customFormat="1" ht="231.75" customHeight="1">
      <c r="A243" s="42">
        <v>16</v>
      </c>
      <c r="B243" s="43" t="s">
        <v>575</v>
      </c>
      <c r="C243" s="43" t="s">
        <v>94</v>
      </c>
      <c r="D243" s="43" t="s">
        <v>478</v>
      </c>
      <c r="E243" s="44">
        <v>1</v>
      </c>
      <c r="F243" s="45" t="s">
        <v>379</v>
      </c>
      <c r="G243" s="46" t="s">
        <v>484</v>
      </c>
      <c r="H243" s="46" t="s">
        <v>730</v>
      </c>
      <c r="I243" s="47" t="s">
        <v>731</v>
      </c>
      <c r="J243" s="48" t="s">
        <v>819</v>
      </c>
      <c r="K243" s="48" t="s">
        <v>969</v>
      </c>
      <c r="L243" s="48" t="s">
        <v>214</v>
      </c>
      <c r="M243" s="48" t="s">
        <v>619</v>
      </c>
      <c r="N243" s="48" t="s">
        <v>607</v>
      </c>
      <c r="O243" s="49">
        <v>7245893030.73</v>
      </c>
      <c r="P243" s="49">
        <v>4155031672.53</v>
      </c>
      <c r="Q243" s="49">
        <v>46716897.73</v>
      </c>
      <c r="R243" s="49">
        <v>4168992214.49</v>
      </c>
      <c r="S243" s="50" t="s">
        <v>1700</v>
      </c>
      <c r="T243" s="49">
        <v>7278649386.5</v>
      </c>
      <c r="U243" s="48" t="s">
        <v>217</v>
      </c>
      <c r="V243" s="46" t="s">
        <v>1701</v>
      </c>
      <c r="W243" s="51">
        <f>IF(OR(LEFT(I243)="7",LEFT(I243,1)="8"),VALUE(RIGHT(I243,3)),VALUE(RIGHT(I243,4)))</f>
        <v>68</v>
      </c>
    </row>
    <row r="244" spans="1:23" s="41" customFormat="1" ht="12.75" outlineLevel="2">
      <c r="A244" s="24"/>
      <c r="B244" s="54" t="s">
        <v>16</v>
      </c>
      <c r="C244" s="55"/>
      <c r="D244" s="55"/>
      <c r="E244" s="20">
        <f>SUBTOTAL(9,E245:E246)</f>
        <v>2</v>
      </c>
      <c r="F244" s="21"/>
      <c r="G244" s="21"/>
      <c r="H244" s="21"/>
      <c r="I244" s="22"/>
      <c r="J244" s="21"/>
      <c r="K244" s="21"/>
      <c r="L244" s="21"/>
      <c r="M244" s="21"/>
      <c r="N244" s="21"/>
      <c r="O244" s="23"/>
      <c r="P244" s="23"/>
      <c r="Q244" s="23"/>
      <c r="R244" s="23"/>
      <c r="S244" s="21"/>
      <c r="T244" s="23"/>
      <c r="U244" s="21"/>
      <c r="V244" s="21"/>
      <c r="W244" s="40"/>
    </row>
    <row r="245" spans="1:23" s="52" customFormat="1" ht="339" customHeight="1">
      <c r="A245" s="42">
        <v>16</v>
      </c>
      <c r="B245" s="43" t="s">
        <v>575</v>
      </c>
      <c r="C245" s="43" t="s">
        <v>94</v>
      </c>
      <c r="D245" s="43" t="s">
        <v>728</v>
      </c>
      <c r="E245" s="44">
        <v>1</v>
      </c>
      <c r="F245" s="45">
        <v>100</v>
      </c>
      <c r="G245" s="46" t="s">
        <v>842</v>
      </c>
      <c r="H245" s="46" t="s">
        <v>860</v>
      </c>
      <c r="I245" s="47" t="s">
        <v>734</v>
      </c>
      <c r="J245" s="48" t="s">
        <v>735</v>
      </c>
      <c r="K245" s="48" t="s">
        <v>444</v>
      </c>
      <c r="L245" s="48" t="s">
        <v>214</v>
      </c>
      <c r="M245" s="48" t="s">
        <v>215</v>
      </c>
      <c r="N245" s="48" t="s">
        <v>216</v>
      </c>
      <c r="O245" s="49">
        <v>-21845431.57</v>
      </c>
      <c r="P245" s="49">
        <v>61522547.89</v>
      </c>
      <c r="Q245" s="49">
        <v>1703253.82</v>
      </c>
      <c r="R245" s="49">
        <v>183844660.59</v>
      </c>
      <c r="S245" s="50" t="s">
        <v>1432</v>
      </c>
      <c r="T245" s="49">
        <v>-142464290.45</v>
      </c>
      <c r="U245" s="48" t="s">
        <v>217</v>
      </c>
      <c r="V245" s="46" t="s">
        <v>1702</v>
      </c>
      <c r="W245" s="51">
        <f>IF(OR(LEFT(I245)="7",LEFT(I245,1)="8"),VALUE(RIGHT(I245,3)),VALUE(RIGHT(I245,4)))</f>
        <v>144</v>
      </c>
    </row>
    <row r="246" spans="1:23" s="52" customFormat="1" ht="330.75" customHeight="1">
      <c r="A246" s="42">
        <v>16</v>
      </c>
      <c r="B246" s="43" t="s">
        <v>575</v>
      </c>
      <c r="C246" s="43" t="s">
        <v>94</v>
      </c>
      <c r="D246" s="43" t="s">
        <v>728</v>
      </c>
      <c r="E246" s="44">
        <v>1</v>
      </c>
      <c r="F246" s="45" t="s">
        <v>843</v>
      </c>
      <c r="G246" s="46" t="s">
        <v>844</v>
      </c>
      <c r="H246" s="46" t="s">
        <v>545</v>
      </c>
      <c r="I246" s="47">
        <v>20061651101444</v>
      </c>
      <c r="J246" s="48" t="s">
        <v>340</v>
      </c>
      <c r="K246" s="48" t="s">
        <v>895</v>
      </c>
      <c r="L246" s="48" t="s">
        <v>480</v>
      </c>
      <c r="M246" s="48" t="s">
        <v>994</v>
      </c>
      <c r="N246" s="48" t="s">
        <v>612</v>
      </c>
      <c r="O246" s="49">
        <v>496636.61</v>
      </c>
      <c r="P246" s="49">
        <v>0</v>
      </c>
      <c r="Q246" s="49">
        <v>3308.78</v>
      </c>
      <c r="R246" s="49">
        <v>0</v>
      </c>
      <c r="S246" s="50" t="s">
        <v>1703</v>
      </c>
      <c r="T246" s="49">
        <v>499945.39</v>
      </c>
      <c r="U246" s="48" t="s">
        <v>217</v>
      </c>
      <c r="V246" s="46" t="s">
        <v>1704</v>
      </c>
      <c r="W246" s="51">
        <f>IF(OR(LEFT(I246)="7",LEFT(I246,1)="8"),VALUE(RIGHT(I246,3)),VALUE(RIGHT(I246,4)))</f>
        <v>1444</v>
      </c>
    </row>
    <row r="247" spans="1:23" s="41" customFormat="1" ht="12.75" outlineLevel="1">
      <c r="A247" s="25"/>
      <c r="B247" s="56" t="s">
        <v>251</v>
      </c>
      <c r="C247" s="57"/>
      <c r="D247" s="57"/>
      <c r="E247" s="11">
        <f>SUBTOTAL(9,E249:E250)</f>
        <v>2</v>
      </c>
      <c r="F247" s="12"/>
      <c r="G247" s="12"/>
      <c r="H247" s="12"/>
      <c r="I247" s="13"/>
      <c r="J247" s="12"/>
      <c r="K247" s="12"/>
      <c r="L247" s="12"/>
      <c r="M247" s="12"/>
      <c r="N247" s="12"/>
      <c r="O247" s="14"/>
      <c r="P247" s="14"/>
      <c r="Q247" s="14"/>
      <c r="R247" s="14"/>
      <c r="S247" s="12"/>
      <c r="T247" s="14"/>
      <c r="U247" s="12"/>
      <c r="V247" s="12"/>
      <c r="W247" s="40"/>
    </row>
    <row r="248" spans="1:23" s="41" customFormat="1" ht="12.75" outlineLevel="2">
      <c r="A248" s="24"/>
      <c r="B248" s="54" t="s">
        <v>249</v>
      </c>
      <c r="C248" s="55"/>
      <c r="D248" s="55"/>
      <c r="E248" s="20">
        <f>SUBTOTAL(9,E249:E250)</f>
        <v>2</v>
      </c>
      <c r="F248" s="21"/>
      <c r="G248" s="21"/>
      <c r="H248" s="21"/>
      <c r="I248" s="22"/>
      <c r="J248" s="21"/>
      <c r="K248" s="21"/>
      <c r="L248" s="21"/>
      <c r="M248" s="21"/>
      <c r="N248" s="21"/>
      <c r="O248" s="23"/>
      <c r="P248" s="23"/>
      <c r="Q248" s="23"/>
      <c r="R248" s="23"/>
      <c r="S248" s="21"/>
      <c r="T248" s="23"/>
      <c r="U248" s="21"/>
      <c r="V248" s="21"/>
      <c r="W248" s="40"/>
    </row>
    <row r="249" spans="1:23" s="52" customFormat="1" ht="391.5" customHeight="1">
      <c r="A249" s="42">
        <v>16</v>
      </c>
      <c r="B249" s="43" t="s">
        <v>575</v>
      </c>
      <c r="C249" s="43" t="s">
        <v>62</v>
      </c>
      <c r="D249" s="43" t="s">
        <v>181</v>
      </c>
      <c r="E249" s="44">
        <v>1</v>
      </c>
      <c r="F249" s="45">
        <v>710</v>
      </c>
      <c r="G249" s="46" t="s">
        <v>1151</v>
      </c>
      <c r="H249" s="46" t="s">
        <v>1151</v>
      </c>
      <c r="I249" s="47" t="s">
        <v>1152</v>
      </c>
      <c r="J249" s="48" t="s">
        <v>1153</v>
      </c>
      <c r="K249" s="48" t="s">
        <v>1154</v>
      </c>
      <c r="L249" s="48" t="s">
        <v>214</v>
      </c>
      <c r="M249" s="48" t="s">
        <v>348</v>
      </c>
      <c r="N249" s="48" t="s">
        <v>216</v>
      </c>
      <c r="O249" s="49">
        <v>70449492.88</v>
      </c>
      <c r="P249" s="49">
        <v>0</v>
      </c>
      <c r="Q249" s="49">
        <v>0</v>
      </c>
      <c r="R249" s="49">
        <v>73103151.97</v>
      </c>
      <c r="S249" s="50" t="s">
        <v>1705</v>
      </c>
      <c r="T249" s="49">
        <v>-2653659.09</v>
      </c>
      <c r="U249" s="48" t="s">
        <v>217</v>
      </c>
      <c r="V249" s="46" t="s">
        <v>1706</v>
      </c>
      <c r="W249" s="51">
        <f>IF(OR(LEFT(I249)="7",LEFT(I249,1)="8"),VALUE(RIGHT(I249,3)),VALUE(RIGHT(I249,4)))</f>
        <v>358</v>
      </c>
    </row>
    <row r="250" spans="1:23" s="52" customFormat="1" ht="252" customHeight="1">
      <c r="A250" s="42">
        <v>16</v>
      </c>
      <c r="B250" s="43" t="s">
        <v>575</v>
      </c>
      <c r="C250" s="43" t="s">
        <v>62</v>
      </c>
      <c r="D250" s="43" t="s">
        <v>181</v>
      </c>
      <c r="E250" s="44">
        <v>1</v>
      </c>
      <c r="F250" s="45" t="s">
        <v>379</v>
      </c>
      <c r="G250" s="46" t="s">
        <v>484</v>
      </c>
      <c r="H250" s="46" t="s">
        <v>484</v>
      </c>
      <c r="I250" s="47" t="s">
        <v>1155</v>
      </c>
      <c r="J250" s="48" t="s">
        <v>1156</v>
      </c>
      <c r="K250" s="48" t="s">
        <v>1157</v>
      </c>
      <c r="L250" s="48" t="s">
        <v>214</v>
      </c>
      <c r="M250" s="48" t="s">
        <v>348</v>
      </c>
      <c r="N250" s="48" t="s">
        <v>607</v>
      </c>
      <c r="O250" s="49">
        <v>386993619.76</v>
      </c>
      <c r="P250" s="49">
        <v>0</v>
      </c>
      <c r="Q250" s="49">
        <v>17660.08</v>
      </c>
      <c r="R250" s="49">
        <v>1885661055.34</v>
      </c>
      <c r="S250" s="50" t="s">
        <v>1707</v>
      </c>
      <c r="T250" s="49">
        <v>-1498649775.5</v>
      </c>
      <c r="U250" s="48" t="s">
        <v>217</v>
      </c>
      <c r="V250" s="46" t="s">
        <v>1708</v>
      </c>
      <c r="W250" s="51">
        <f>IF(OR(LEFT(I250)="7",LEFT(I250,1)="8"),VALUE(RIGHT(I250,3)),VALUE(RIGHT(I250,4)))</f>
        <v>1512</v>
      </c>
    </row>
    <row r="251" spans="1:23" s="39" customFormat="1" ht="34.5" customHeight="1" outlineLevel="3">
      <c r="A251" s="15"/>
      <c r="B251" s="58" t="s">
        <v>247</v>
      </c>
      <c r="C251" s="59"/>
      <c r="D251" s="59"/>
      <c r="E251" s="16">
        <f>SUBTOTAL(9,E252:E254)</f>
        <v>1</v>
      </c>
      <c r="F251" s="30"/>
      <c r="G251" s="30"/>
      <c r="H251" s="30"/>
      <c r="I251" s="17"/>
      <c r="J251" s="30"/>
      <c r="K251" s="30"/>
      <c r="L251" s="30"/>
      <c r="M251" s="30"/>
      <c r="N251" s="30"/>
      <c r="O251" s="18"/>
      <c r="P251" s="19"/>
      <c r="Q251" s="19"/>
      <c r="R251" s="19"/>
      <c r="S251" s="30"/>
      <c r="T251" s="19"/>
      <c r="U251" s="30"/>
      <c r="V251" s="30"/>
      <c r="W251" s="38"/>
    </row>
    <row r="252" spans="1:23" s="41" customFormat="1" ht="12.75" outlineLevel="1">
      <c r="A252" s="25"/>
      <c r="B252" s="56" t="s">
        <v>251</v>
      </c>
      <c r="C252" s="57"/>
      <c r="D252" s="57"/>
      <c r="E252" s="11">
        <f>SUBTOTAL(9,E254:E254)</f>
        <v>1</v>
      </c>
      <c r="F252" s="12"/>
      <c r="G252" s="12"/>
      <c r="H252" s="12"/>
      <c r="I252" s="13"/>
      <c r="J252" s="12"/>
      <c r="K252" s="12"/>
      <c r="L252" s="12"/>
      <c r="M252" s="12"/>
      <c r="N252" s="12"/>
      <c r="O252" s="14"/>
      <c r="P252" s="14"/>
      <c r="Q252" s="14"/>
      <c r="R252" s="14"/>
      <c r="S252" s="12"/>
      <c r="T252" s="14"/>
      <c r="U252" s="12"/>
      <c r="V252" s="12"/>
      <c r="W252" s="40"/>
    </row>
    <row r="253" spans="1:23" s="41" customFormat="1" ht="12.75" outlineLevel="2">
      <c r="A253" s="24"/>
      <c r="B253" s="54" t="s">
        <v>249</v>
      </c>
      <c r="C253" s="55"/>
      <c r="D253" s="55"/>
      <c r="E253" s="20">
        <f>SUBTOTAL(9,E254:E254)</f>
        <v>1</v>
      </c>
      <c r="F253" s="21"/>
      <c r="G253" s="21"/>
      <c r="H253" s="21"/>
      <c r="I253" s="22"/>
      <c r="J253" s="21"/>
      <c r="K253" s="21"/>
      <c r="L253" s="21"/>
      <c r="M253" s="21"/>
      <c r="N253" s="21"/>
      <c r="O253" s="23"/>
      <c r="P253" s="23"/>
      <c r="Q253" s="23"/>
      <c r="R253" s="23"/>
      <c r="S253" s="21"/>
      <c r="T253" s="23"/>
      <c r="U253" s="21"/>
      <c r="V253" s="21"/>
      <c r="W253" s="40"/>
    </row>
    <row r="254" spans="1:23" s="52" customFormat="1" ht="231.75" customHeight="1">
      <c r="A254" s="42">
        <v>17</v>
      </c>
      <c r="B254" s="43" t="s">
        <v>247</v>
      </c>
      <c r="C254" s="43" t="s">
        <v>62</v>
      </c>
      <c r="D254" s="43" t="s">
        <v>181</v>
      </c>
      <c r="E254" s="44">
        <v>1</v>
      </c>
      <c r="F254" s="45" t="s">
        <v>248</v>
      </c>
      <c r="G254" s="46" t="s">
        <v>254</v>
      </c>
      <c r="H254" s="46" t="s">
        <v>254</v>
      </c>
      <c r="I254" s="47" t="s">
        <v>255</v>
      </c>
      <c r="J254" s="48" t="s">
        <v>256</v>
      </c>
      <c r="K254" s="48" t="s">
        <v>220</v>
      </c>
      <c r="L254" s="48" t="s">
        <v>643</v>
      </c>
      <c r="M254" s="48" t="s">
        <v>479</v>
      </c>
      <c r="N254" s="48" t="s">
        <v>727</v>
      </c>
      <c r="O254" s="49">
        <v>554366.45</v>
      </c>
      <c r="P254" s="49">
        <v>1194199.6</v>
      </c>
      <c r="Q254" s="49">
        <v>10553.59</v>
      </c>
      <c r="R254" s="49">
        <v>1215353.62</v>
      </c>
      <c r="S254" s="50" t="s">
        <v>1709</v>
      </c>
      <c r="T254" s="49">
        <v>543766.02</v>
      </c>
      <c r="U254" s="48" t="s">
        <v>217</v>
      </c>
      <c r="V254" s="46" t="s">
        <v>1710</v>
      </c>
      <c r="W254" s="51">
        <f>IF(OR(LEFT(I254)="7",LEFT(I254,1)="8"),VALUE(RIGHT(I254,3)),VALUE(RIGHT(I254,4)))</f>
        <v>1298</v>
      </c>
    </row>
    <row r="255" spans="1:23" s="39" customFormat="1" ht="27.75" customHeight="1" outlineLevel="3">
      <c r="A255" s="15"/>
      <c r="B255" s="58" t="s">
        <v>257</v>
      </c>
      <c r="C255" s="59"/>
      <c r="D255" s="59"/>
      <c r="E255" s="16">
        <f>SUBTOTAL(9,E258:E267)</f>
        <v>10</v>
      </c>
      <c r="F255" s="30"/>
      <c r="G255" s="30"/>
      <c r="H255" s="30"/>
      <c r="I255" s="17"/>
      <c r="J255" s="30"/>
      <c r="K255" s="30"/>
      <c r="L255" s="30"/>
      <c r="M255" s="30"/>
      <c r="N255" s="30"/>
      <c r="O255" s="18"/>
      <c r="P255" s="19"/>
      <c r="Q255" s="19"/>
      <c r="R255" s="19"/>
      <c r="S255" s="30"/>
      <c r="T255" s="19"/>
      <c r="U255" s="30"/>
      <c r="V255" s="30"/>
      <c r="W255" s="38"/>
    </row>
    <row r="256" spans="1:23" s="41" customFormat="1" ht="12.75" outlineLevel="1">
      <c r="A256" s="25"/>
      <c r="B256" s="56" t="s">
        <v>626</v>
      </c>
      <c r="C256" s="57" t="s">
        <v>624</v>
      </c>
      <c r="D256" s="57"/>
      <c r="E256" s="11">
        <f>SUBTOTAL(9,E258:E267)</f>
        <v>10</v>
      </c>
      <c r="F256" s="12"/>
      <c r="G256" s="12"/>
      <c r="H256" s="12"/>
      <c r="I256" s="13"/>
      <c r="J256" s="12"/>
      <c r="K256" s="12"/>
      <c r="L256" s="12"/>
      <c r="M256" s="12"/>
      <c r="N256" s="12"/>
      <c r="O256" s="14"/>
      <c r="P256" s="14"/>
      <c r="Q256" s="14"/>
      <c r="R256" s="14"/>
      <c r="S256" s="12"/>
      <c r="T256" s="14"/>
      <c r="U256" s="12"/>
      <c r="V256" s="12"/>
      <c r="W256" s="40"/>
    </row>
    <row r="257" spans="1:23" s="41" customFormat="1" ht="12.75" outlineLevel="2">
      <c r="A257" s="24"/>
      <c r="B257" s="54" t="s">
        <v>249</v>
      </c>
      <c r="C257" s="55"/>
      <c r="D257" s="55"/>
      <c r="E257" s="20">
        <f>SUBTOTAL(9,E258:E267)</f>
        <v>10</v>
      </c>
      <c r="F257" s="21"/>
      <c r="G257" s="21"/>
      <c r="H257" s="21"/>
      <c r="I257" s="22"/>
      <c r="J257" s="21"/>
      <c r="K257" s="21"/>
      <c r="L257" s="21"/>
      <c r="M257" s="21"/>
      <c r="N257" s="21"/>
      <c r="O257" s="23"/>
      <c r="P257" s="23"/>
      <c r="Q257" s="23"/>
      <c r="R257" s="23"/>
      <c r="S257" s="21"/>
      <c r="T257" s="23"/>
      <c r="U257" s="21"/>
      <c r="V257" s="21"/>
      <c r="W257" s="40"/>
    </row>
    <row r="258" spans="1:23" s="52" customFormat="1" ht="351.75" customHeight="1">
      <c r="A258" s="42">
        <v>18</v>
      </c>
      <c r="B258" s="43" t="s">
        <v>257</v>
      </c>
      <c r="C258" s="43" t="s">
        <v>94</v>
      </c>
      <c r="D258" s="43" t="s">
        <v>181</v>
      </c>
      <c r="E258" s="44">
        <v>1</v>
      </c>
      <c r="F258" s="45">
        <v>211</v>
      </c>
      <c r="G258" s="46" t="s">
        <v>1210</v>
      </c>
      <c r="H258" s="46" t="s">
        <v>468</v>
      </c>
      <c r="I258" s="47">
        <v>20101821101520</v>
      </c>
      <c r="J258" s="48" t="s">
        <v>841</v>
      </c>
      <c r="K258" s="48" t="s">
        <v>840</v>
      </c>
      <c r="L258" s="48" t="s">
        <v>214</v>
      </c>
      <c r="M258" s="48" t="s">
        <v>619</v>
      </c>
      <c r="N258" s="48" t="s">
        <v>216</v>
      </c>
      <c r="O258" s="49">
        <v>1196867465.94</v>
      </c>
      <c r="P258" s="49">
        <v>604954455.41</v>
      </c>
      <c r="Q258" s="49">
        <v>78259578.52</v>
      </c>
      <c r="R258" s="49">
        <v>543518863.06</v>
      </c>
      <c r="S258" s="50" t="s">
        <v>1711</v>
      </c>
      <c r="T258" s="49">
        <v>1336562636.81</v>
      </c>
      <c r="U258" s="48" t="s">
        <v>620</v>
      </c>
      <c r="V258" s="46" t="s">
        <v>1712</v>
      </c>
      <c r="W258" s="51">
        <f aca="true" t="shared" si="7" ref="W258:W267">IF(OR(LEFT(I258)="7",LEFT(I258,1)="8"),VALUE(RIGHT(I258,3)),VALUE(RIGHT(I258,4)))</f>
        <v>1520</v>
      </c>
    </row>
    <row r="259" spans="1:23" s="52" customFormat="1" ht="280.5" customHeight="1">
      <c r="A259" s="42">
        <v>18</v>
      </c>
      <c r="B259" s="43" t="s">
        <v>257</v>
      </c>
      <c r="C259" s="43" t="s">
        <v>94</v>
      </c>
      <c r="D259" s="43" t="s">
        <v>181</v>
      </c>
      <c r="E259" s="44">
        <v>1</v>
      </c>
      <c r="F259" s="45">
        <v>314</v>
      </c>
      <c r="G259" s="46" t="s">
        <v>1168</v>
      </c>
      <c r="H259" s="46" t="s">
        <v>468</v>
      </c>
      <c r="I259" s="47">
        <v>20141831401582</v>
      </c>
      <c r="J259" s="48" t="s">
        <v>1092</v>
      </c>
      <c r="K259" s="48" t="s">
        <v>1093</v>
      </c>
      <c r="L259" s="48" t="s">
        <v>214</v>
      </c>
      <c r="M259" s="48" t="s">
        <v>619</v>
      </c>
      <c r="N259" s="48" t="s">
        <v>216</v>
      </c>
      <c r="O259" s="49">
        <v>1284929895.21</v>
      </c>
      <c r="P259" s="49">
        <v>2473591804.48</v>
      </c>
      <c r="Q259" s="49">
        <v>77597080.55</v>
      </c>
      <c r="R259" s="49">
        <v>881761748.99</v>
      </c>
      <c r="S259" s="50" t="s">
        <v>1713</v>
      </c>
      <c r="T259" s="49">
        <v>2954357031.25</v>
      </c>
      <c r="U259" s="48" t="s">
        <v>620</v>
      </c>
      <c r="V259" s="46" t="s">
        <v>1714</v>
      </c>
      <c r="W259" s="51">
        <f t="shared" si="7"/>
        <v>1582</v>
      </c>
    </row>
    <row r="260" spans="1:23" s="52" customFormat="1" ht="333" customHeight="1">
      <c r="A260" s="42">
        <v>18</v>
      </c>
      <c r="B260" s="43" t="s">
        <v>257</v>
      </c>
      <c r="C260" s="43" t="s">
        <v>94</v>
      </c>
      <c r="D260" s="43" t="s">
        <v>181</v>
      </c>
      <c r="E260" s="44">
        <v>1</v>
      </c>
      <c r="F260" s="45" t="s">
        <v>258</v>
      </c>
      <c r="G260" s="46" t="s">
        <v>259</v>
      </c>
      <c r="H260" s="46" t="s">
        <v>259</v>
      </c>
      <c r="I260" s="47" t="s">
        <v>260</v>
      </c>
      <c r="J260" s="48" t="s">
        <v>199</v>
      </c>
      <c r="K260" s="48" t="s">
        <v>1105</v>
      </c>
      <c r="L260" s="48" t="s">
        <v>480</v>
      </c>
      <c r="M260" s="48" t="s">
        <v>261</v>
      </c>
      <c r="N260" s="48" t="s">
        <v>216</v>
      </c>
      <c r="O260" s="49">
        <v>23288352.97</v>
      </c>
      <c r="P260" s="49">
        <v>0</v>
      </c>
      <c r="Q260" s="49">
        <v>1203312.87</v>
      </c>
      <c r="R260" s="49">
        <v>24491665.84</v>
      </c>
      <c r="S260" s="50" t="s">
        <v>1715</v>
      </c>
      <c r="T260" s="49">
        <v>0</v>
      </c>
      <c r="U260" s="48" t="s">
        <v>620</v>
      </c>
      <c r="V260" s="46" t="s">
        <v>916</v>
      </c>
      <c r="W260" s="51">
        <f t="shared" si="7"/>
        <v>1236</v>
      </c>
    </row>
    <row r="261" spans="1:23" s="52" customFormat="1" ht="190.5" customHeight="1">
      <c r="A261" s="42">
        <v>18</v>
      </c>
      <c r="B261" s="43" t="s">
        <v>257</v>
      </c>
      <c r="C261" s="43" t="s">
        <v>94</v>
      </c>
      <c r="D261" s="43" t="s">
        <v>181</v>
      </c>
      <c r="E261" s="44">
        <v>1</v>
      </c>
      <c r="F261" s="45" t="s">
        <v>258</v>
      </c>
      <c r="G261" s="46" t="s">
        <v>259</v>
      </c>
      <c r="H261" s="46" t="s">
        <v>259</v>
      </c>
      <c r="I261" s="47" t="s">
        <v>154</v>
      </c>
      <c r="J261" s="48" t="s">
        <v>495</v>
      </c>
      <c r="K261" s="48" t="s">
        <v>153</v>
      </c>
      <c r="L261" s="48" t="s">
        <v>643</v>
      </c>
      <c r="M261" s="48" t="s">
        <v>152</v>
      </c>
      <c r="N261" s="48" t="s">
        <v>312</v>
      </c>
      <c r="O261" s="49">
        <v>2651772.46</v>
      </c>
      <c r="P261" s="49">
        <v>14300000</v>
      </c>
      <c r="Q261" s="49">
        <v>41702.32</v>
      </c>
      <c r="R261" s="49">
        <v>13389336.84</v>
      </c>
      <c r="S261" s="50" t="s">
        <v>1381</v>
      </c>
      <c r="T261" s="49">
        <v>3604137.94</v>
      </c>
      <c r="U261" s="48" t="s">
        <v>620</v>
      </c>
      <c r="V261" s="46" t="s">
        <v>917</v>
      </c>
      <c r="W261" s="51">
        <f t="shared" si="7"/>
        <v>1453</v>
      </c>
    </row>
    <row r="262" spans="1:23" s="52" customFormat="1" ht="237" customHeight="1">
      <c r="A262" s="42">
        <v>18</v>
      </c>
      <c r="B262" s="43" t="s">
        <v>257</v>
      </c>
      <c r="C262" s="43" t="s">
        <v>94</v>
      </c>
      <c r="D262" s="43" t="s">
        <v>181</v>
      </c>
      <c r="E262" s="44">
        <v>1</v>
      </c>
      <c r="F262" s="45" t="s">
        <v>262</v>
      </c>
      <c r="G262" s="46" t="s">
        <v>263</v>
      </c>
      <c r="H262" s="46" t="s">
        <v>263</v>
      </c>
      <c r="I262" s="47" t="s">
        <v>264</v>
      </c>
      <c r="J262" s="48" t="s">
        <v>69</v>
      </c>
      <c r="K262" s="48" t="s">
        <v>289</v>
      </c>
      <c r="L262" s="48" t="s">
        <v>480</v>
      </c>
      <c r="M262" s="48" t="s">
        <v>436</v>
      </c>
      <c r="N262" s="48" t="s">
        <v>312</v>
      </c>
      <c r="O262" s="49">
        <v>192381569.71</v>
      </c>
      <c r="P262" s="49">
        <v>8600000</v>
      </c>
      <c r="Q262" s="49">
        <v>11707223.38</v>
      </c>
      <c r="R262" s="49">
        <v>137423244.82</v>
      </c>
      <c r="S262" s="50" t="s">
        <v>1301</v>
      </c>
      <c r="T262" s="49">
        <v>75265548.27</v>
      </c>
      <c r="U262" s="48" t="s">
        <v>217</v>
      </c>
      <c r="V262" s="46" t="s">
        <v>1716</v>
      </c>
      <c r="W262" s="51">
        <f t="shared" si="7"/>
        <v>1101</v>
      </c>
    </row>
    <row r="263" spans="1:23" s="52" customFormat="1" ht="150.75" customHeight="1">
      <c r="A263" s="42">
        <v>18</v>
      </c>
      <c r="B263" s="43" t="s">
        <v>257</v>
      </c>
      <c r="C263" s="43" t="s">
        <v>94</v>
      </c>
      <c r="D263" s="43" t="s">
        <v>181</v>
      </c>
      <c r="E263" s="44">
        <v>1</v>
      </c>
      <c r="F263" s="45" t="s">
        <v>262</v>
      </c>
      <c r="G263" s="46" t="s">
        <v>263</v>
      </c>
      <c r="H263" s="46" t="s">
        <v>263</v>
      </c>
      <c r="I263" s="47" t="s">
        <v>290</v>
      </c>
      <c r="J263" s="48" t="s">
        <v>291</v>
      </c>
      <c r="K263" s="48" t="s">
        <v>292</v>
      </c>
      <c r="L263" s="48" t="s">
        <v>480</v>
      </c>
      <c r="M263" s="48" t="s">
        <v>436</v>
      </c>
      <c r="N263" s="48" t="s">
        <v>312</v>
      </c>
      <c r="O263" s="49">
        <v>10052641.58</v>
      </c>
      <c r="P263" s="49">
        <v>0</v>
      </c>
      <c r="Q263" s="49">
        <v>418069</v>
      </c>
      <c r="R263" s="49">
        <v>6589466.88</v>
      </c>
      <c r="S263" s="50" t="s">
        <v>1302</v>
      </c>
      <c r="T263" s="49">
        <v>3881243.7</v>
      </c>
      <c r="U263" s="48" t="s">
        <v>217</v>
      </c>
      <c r="V263" s="46" t="s">
        <v>1110</v>
      </c>
      <c r="W263" s="51">
        <f t="shared" si="7"/>
        <v>1102</v>
      </c>
    </row>
    <row r="264" spans="1:23" s="52" customFormat="1" ht="150.75" customHeight="1">
      <c r="A264" s="42">
        <v>18</v>
      </c>
      <c r="B264" s="43" t="s">
        <v>257</v>
      </c>
      <c r="C264" s="43" t="s">
        <v>94</v>
      </c>
      <c r="D264" s="43" t="s">
        <v>181</v>
      </c>
      <c r="E264" s="44">
        <v>1</v>
      </c>
      <c r="F264" s="45" t="s">
        <v>262</v>
      </c>
      <c r="G264" s="46" t="s">
        <v>263</v>
      </c>
      <c r="H264" s="46" t="s">
        <v>263</v>
      </c>
      <c r="I264" s="47" t="s">
        <v>293</v>
      </c>
      <c r="J264" s="48" t="s">
        <v>294</v>
      </c>
      <c r="K264" s="48" t="s">
        <v>295</v>
      </c>
      <c r="L264" s="48" t="s">
        <v>643</v>
      </c>
      <c r="M264" s="48" t="s">
        <v>376</v>
      </c>
      <c r="N264" s="48" t="s">
        <v>727</v>
      </c>
      <c r="O264" s="49">
        <v>20126290.07</v>
      </c>
      <c r="P264" s="49">
        <v>184722330.56</v>
      </c>
      <c r="Q264" s="49">
        <v>4465041.53</v>
      </c>
      <c r="R264" s="49">
        <v>181950511.61</v>
      </c>
      <c r="S264" s="50" t="s">
        <v>1303</v>
      </c>
      <c r="T264" s="49">
        <v>27363150.55</v>
      </c>
      <c r="U264" s="48" t="s">
        <v>217</v>
      </c>
      <c r="V264" s="46" t="s">
        <v>1717</v>
      </c>
      <c r="W264" s="51">
        <f t="shared" si="7"/>
        <v>1451</v>
      </c>
    </row>
    <row r="265" spans="1:23" s="52" customFormat="1" ht="150.75" customHeight="1">
      <c r="A265" s="42">
        <v>18</v>
      </c>
      <c r="B265" s="43" t="s">
        <v>257</v>
      </c>
      <c r="C265" s="43" t="s">
        <v>94</v>
      </c>
      <c r="D265" s="43" t="s">
        <v>181</v>
      </c>
      <c r="E265" s="44">
        <v>1</v>
      </c>
      <c r="F265" s="45" t="s">
        <v>262</v>
      </c>
      <c r="G265" s="46" t="s">
        <v>263</v>
      </c>
      <c r="H265" s="46" t="s">
        <v>263</v>
      </c>
      <c r="I265" s="47" t="s">
        <v>1718</v>
      </c>
      <c r="J265" s="48" t="s">
        <v>1719</v>
      </c>
      <c r="K265" s="48" t="s">
        <v>1720</v>
      </c>
      <c r="L265" s="48" t="s">
        <v>643</v>
      </c>
      <c r="M265" s="48" t="s">
        <v>357</v>
      </c>
      <c r="N265" s="48" t="s">
        <v>607</v>
      </c>
      <c r="O265" s="49">
        <v>2727136.61</v>
      </c>
      <c r="P265" s="49">
        <v>402477757.5</v>
      </c>
      <c r="Q265" s="49">
        <v>5702742.33</v>
      </c>
      <c r="R265" s="49">
        <v>410907511.08</v>
      </c>
      <c r="S265" s="50" t="s">
        <v>1721</v>
      </c>
      <c r="T265" s="49">
        <v>125.36</v>
      </c>
      <c r="U265" s="48" t="s">
        <v>217</v>
      </c>
      <c r="V265" s="46" t="s">
        <v>1722</v>
      </c>
      <c r="W265" s="51">
        <f t="shared" si="7"/>
        <v>1621</v>
      </c>
    </row>
    <row r="266" spans="1:23" s="52" customFormat="1" ht="322.5" customHeight="1">
      <c r="A266" s="42">
        <v>18</v>
      </c>
      <c r="B266" s="43" t="s">
        <v>257</v>
      </c>
      <c r="C266" s="43" t="s">
        <v>94</v>
      </c>
      <c r="D266" s="43" t="s">
        <v>181</v>
      </c>
      <c r="E266" s="44">
        <v>1</v>
      </c>
      <c r="F266" s="45" t="s">
        <v>1169</v>
      </c>
      <c r="G266" s="46" t="s">
        <v>1170</v>
      </c>
      <c r="H266" s="46" t="s">
        <v>1170</v>
      </c>
      <c r="I266" s="47" t="s">
        <v>1171</v>
      </c>
      <c r="J266" s="48" t="s">
        <v>1172</v>
      </c>
      <c r="K266" s="48" t="s">
        <v>1173</v>
      </c>
      <c r="L266" s="48" t="s">
        <v>214</v>
      </c>
      <c r="M266" s="48" t="s">
        <v>602</v>
      </c>
      <c r="N266" s="48" t="s">
        <v>216</v>
      </c>
      <c r="O266" s="49">
        <v>1965180783.82</v>
      </c>
      <c r="P266" s="49">
        <v>124819493498.09</v>
      </c>
      <c r="Q266" s="49">
        <v>125584625.32</v>
      </c>
      <c r="R266" s="49">
        <v>124431062228.66</v>
      </c>
      <c r="S266" s="50" t="s">
        <v>1433</v>
      </c>
      <c r="T266" s="49">
        <v>2479196678.57</v>
      </c>
      <c r="U266" s="48" t="s">
        <v>217</v>
      </c>
      <c r="V266" s="46" t="s">
        <v>1434</v>
      </c>
      <c r="W266" s="51">
        <f t="shared" si="7"/>
        <v>1588</v>
      </c>
    </row>
    <row r="267" spans="1:23" s="52" customFormat="1" ht="269.25" customHeight="1">
      <c r="A267" s="42">
        <v>18</v>
      </c>
      <c r="B267" s="43" t="s">
        <v>257</v>
      </c>
      <c r="C267" s="43" t="s">
        <v>94</v>
      </c>
      <c r="D267" s="43" t="s">
        <v>181</v>
      </c>
      <c r="E267" s="44">
        <v>1</v>
      </c>
      <c r="F267" s="45" t="s">
        <v>1202</v>
      </c>
      <c r="G267" s="46" t="s">
        <v>1203</v>
      </c>
      <c r="H267" s="46" t="s">
        <v>1203</v>
      </c>
      <c r="I267" s="47" t="s">
        <v>1204</v>
      </c>
      <c r="J267" s="48" t="s">
        <v>1205</v>
      </c>
      <c r="K267" s="48" t="s">
        <v>1206</v>
      </c>
      <c r="L267" s="48" t="s">
        <v>214</v>
      </c>
      <c r="M267" s="48" t="s">
        <v>530</v>
      </c>
      <c r="N267" s="48" t="s">
        <v>607</v>
      </c>
      <c r="O267" s="49">
        <v>577272927</v>
      </c>
      <c r="P267" s="49">
        <v>23360065878</v>
      </c>
      <c r="Q267" s="49">
        <v>32220266</v>
      </c>
      <c r="R267" s="49">
        <v>23468202674</v>
      </c>
      <c r="S267" s="50" t="s">
        <v>1723</v>
      </c>
      <c r="T267" s="49">
        <v>501356397</v>
      </c>
      <c r="U267" s="48" t="s">
        <v>217</v>
      </c>
      <c r="V267" s="46" t="s">
        <v>1207</v>
      </c>
      <c r="W267" s="51">
        <f t="shared" si="7"/>
        <v>1594</v>
      </c>
    </row>
    <row r="268" spans="1:23" s="39" customFormat="1" ht="24.75" customHeight="1" outlineLevel="3">
      <c r="A268" s="15"/>
      <c r="B268" s="58" t="s">
        <v>591</v>
      </c>
      <c r="C268" s="59"/>
      <c r="D268" s="59"/>
      <c r="E268" s="16">
        <f>SUBTOTAL(9,E271:E282)</f>
        <v>11</v>
      </c>
      <c r="F268" s="30"/>
      <c r="G268" s="30"/>
      <c r="H268" s="30"/>
      <c r="I268" s="17"/>
      <c r="J268" s="30"/>
      <c r="K268" s="30"/>
      <c r="L268" s="30"/>
      <c r="M268" s="30"/>
      <c r="N268" s="30"/>
      <c r="O268" s="18"/>
      <c r="P268" s="19"/>
      <c r="Q268" s="19"/>
      <c r="R268" s="19"/>
      <c r="S268" s="30"/>
      <c r="T268" s="19"/>
      <c r="U268" s="30"/>
      <c r="V268" s="30"/>
      <c r="W268" s="38"/>
    </row>
    <row r="269" spans="1:23" s="41" customFormat="1" ht="12.75" outlineLevel="1">
      <c r="A269" s="25"/>
      <c r="B269" s="56" t="s">
        <v>626</v>
      </c>
      <c r="C269" s="57" t="s">
        <v>624</v>
      </c>
      <c r="D269" s="57"/>
      <c r="E269" s="11">
        <f>SUBTOTAL(9,E271:E282)</f>
        <v>11</v>
      </c>
      <c r="F269" s="12"/>
      <c r="G269" s="12"/>
      <c r="H269" s="12"/>
      <c r="I269" s="13"/>
      <c r="J269" s="12"/>
      <c r="K269" s="12"/>
      <c r="L269" s="12"/>
      <c r="M269" s="12"/>
      <c r="N269" s="12"/>
      <c r="O269" s="14"/>
      <c r="P269" s="14"/>
      <c r="Q269" s="14"/>
      <c r="R269" s="14"/>
      <c r="S269" s="12"/>
      <c r="T269" s="14"/>
      <c r="U269" s="12"/>
      <c r="V269" s="12"/>
      <c r="W269" s="40"/>
    </row>
    <row r="270" spans="1:23" s="41" customFormat="1" ht="12.75" outlineLevel="2">
      <c r="A270" s="24"/>
      <c r="B270" s="54" t="s">
        <v>249</v>
      </c>
      <c r="C270" s="55"/>
      <c r="D270" s="55"/>
      <c r="E270" s="20">
        <f>SUBTOTAL(9,E271:E274)</f>
        <v>4</v>
      </c>
      <c r="F270" s="21"/>
      <c r="G270" s="21"/>
      <c r="H270" s="21"/>
      <c r="I270" s="22"/>
      <c r="J270" s="21"/>
      <c r="K270" s="21"/>
      <c r="L270" s="21"/>
      <c r="M270" s="21"/>
      <c r="N270" s="21"/>
      <c r="O270" s="23"/>
      <c r="P270" s="23"/>
      <c r="Q270" s="23"/>
      <c r="R270" s="23"/>
      <c r="S270" s="21"/>
      <c r="T270" s="23"/>
      <c r="U270" s="21"/>
      <c r="V270" s="21"/>
      <c r="W270" s="40"/>
    </row>
    <row r="271" spans="1:23" s="52" customFormat="1" ht="282.75" customHeight="1">
      <c r="A271" s="42">
        <v>21</v>
      </c>
      <c r="B271" s="43" t="s">
        <v>591</v>
      </c>
      <c r="C271" s="43" t="s">
        <v>94</v>
      </c>
      <c r="D271" s="43" t="s">
        <v>181</v>
      </c>
      <c r="E271" s="44">
        <v>1</v>
      </c>
      <c r="F271" s="45" t="s">
        <v>379</v>
      </c>
      <c r="G271" s="46" t="s">
        <v>1162</v>
      </c>
      <c r="H271" s="46" t="s">
        <v>468</v>
      </c>
      <c r="I271" s="47">
        <v>20092150001518</v>
      </c>
      <c r="J271" s="48" t="s">
        <v>845</v>
      </c>
      <c r="K271" s="48" t="s">
        <v>1208</v>
      </c>
      <c r="L271" s="48" t="s">
        <v>214</v>
      </c>
      <c r="M271" s="48" t="s">
        <v>348</v>
      </c>
      <c r="N271" s="48" t="s">
        <v>216</v>
      </c>
      <c r="O271" s="49">
        <v>152891295.68</v>
      </c>
      <c r="P271" s="49">
        <v>2037.9</v>
      </c>
      <c r="Q271" s="49">
        <v>2760617.2</v>
      </c>
      <c r="R271" s="49">
        <v>155653950.78</v>
      </c>
      <c r="S271" s="50" t="s">
        <v>1724</v>
      </c>
      <c r="T271" s="49">
        <v>0</v>
      </c>
      <c r="U271" s="48" t="s">
        <v>620</v>
      </c>
      <c r="V271" s="46" t="s">
        <v>1119</v>
      </c>
      <c r="W271" s="51">
        <f>IF(OR(LEFT(I271)="7",LEFT(I271,1)="8"),VALUE(RIGHT(I271,3)),VALUE(RIGHT(I271,4)))</f>
        <v>1518</v>
      </c>
    </row>
    <row r="272" spans="1:23" s="52" customFormat="1" ht="150.75" customHeight="1">
      <c r="A272" s="42">
        <v>21</v>
      </c>
      <c r="B272" s="43" t="s">
        <v>591</v>
      </c>
      <c r="C272" s="43" t="s">
        <v>94</v>
      </c>
      <c r="D272" s="43" t="s">
        <v>181</v>
      </c>
      <c r="E272" s="44">
        <v>1</v>
      </c>
      <c r="F272" s="45" t="s">
        <v>592</v>
      </c>
      <c r="G272" s="46" t="s">
        <v>593</v>
      </c>
      <c r="H272" s="46" t="s">
        <v>631</v>
      </c>
      <c r="I272" s="47" t="s">
        <v>86</v>
      </c>
      <c r="J272" s="48" t="s">
        <v>87</v>
      </c>
      <c r="K272" s="48" t="s">
        <v>88</v>
      </c>
      <c r="L272" s="48" t="s">
        <v>214</v>
      </c>
      <c r="M272" s="48" t="s">
        <v>215</v>
      </c>
      <c r="N272" s="48" t="s">
        <v>312</v>
      </c>
      <c r="O272" s="49">
        <v>63342925.62</v>
      </c>
      <c r="P272" s="49">
        <v>59308116</v>
      </c>
      <c r="Q272" s="49">
        <v>3439885.87</v>
      </c>
      <c r="R272" s="49">
        <v>59453764.96</v>
      </c>
      <c r="S272" s="50" t="s">
        <v>1304</v>
      </c>
      <c r="T272" s="49">
        <v>66637162.53</v>
      </c>
      <c r="U272" s="48" t="s">
        <v>620</v>
      </c>
      <c r="V272" s="46" t="s">
        <v>1193</v>
      </c>
      <c r="W272" s="51">
        <f>IF(OR(LEFT(I272)="7",LEFT(I272,1)="8"),VALUE(RIGHT(I272,3)),VALUE(RIGHT(I272,4)))</f>
        <v>101</v>
      </c>
    </row>
    <row r="273" spans="1:23" s="52" customFormat="1" ht="150.75" customHeight="1">
      <c r="A273" s="42">
        <v>21</v>
      </c>
      <c r="B273" s="43" t="s">
        <v>591</v>
      </c>
      <c r="C273" s="43" t="s">
        <v>94</v>
      </c>
      <c r="D273" s="43" t="s">
        <v>181</v>
      </c>
      <c r="E273" s="44">
        <v>1</v>
      </c>
      <c r="F273" s="45" t="s">
        <v>592</v>
      </c>
      <c r="G273" s="46" t="s">
        <v>593</v>
      </c>
      <c r="H273" s="46" t="s">
        <v>593</v>
      </c>
      <c r="I273" s="47">
        <v>800021271526</v>
      </c>
      <c r="J273" s="48" t="s">
        <v>594</v>
      </c>
      <c r="K273" s="48" t="s">
        <v>595</v>
      </c>
      <c r="L273" s="48" t="s">
        <v>643</v>
      </c>
      <c r="M273" s="48" t="s">
        <v>584</v>
      </c>
      <c r="N273" s="48" t="s">
        <v>727</v>
      </c>
      <c r="O273" s="49">
        <v>9206136.59</v>
      </c>
      <c r="P273" s="49">
        <v>424213.61</v>
      </c>
      <c r="Q273" s="49">
        <v>10274.91</v>
      </c>
      <c r="R273" s="49">
        <v>76619.82</v>
      </c>
      <c r="S273" s="50" t="s">
        <v>1725</v>
      </c>
      <c r="T273" s="49">
        <v>9583914.11</v>
      </c>
      <c r="U273" s="48" t="s">
        <v>620</v>
      </c>
      <c r="V273" s="46" t="s">
        <v>1726</v>
      </c>
      <c r="W273" s="51">
        <f>IF(OR(LEFT(I273)="7",LEFT(I273,1)="8"),VALUE(RIGHT(I273,3)),VALUE(RIGHT(I273,4)))</f>
        <v>526</v>
      </c>
    </row>
    <row r="274" spans="1:23" s="52" customFormat="1" ht="201.75" customHeight="1">
      <c r="A274" s="42">
        <v>21</v>
      </c>
      <c r="B274" s="43" t="s">
        <v>591</v>
      </c>
      <c r="C274" s="43" t="s">
        <v>94</v>
      </c>
      <c r="D274" s="43" t="s">
        <v>181</v>
      </c>
      <c r="E274" s="44">
        <v>1</v>
      </c>
      <c r="F274" s="45" t="s">
        <v>592</v>
      </c>
      <c r="G274" s="46" t="s">
        <v>593</v>
      </c>
      <c r="H274" s="46" t="s">
        <v>423</v>
      </c>
      <c r="I274" s="47">
        <v>800021252527</v>
      </c>
      <c r="J274" s="48" t="s">
        <v>183</v>
      </c>
      <c r="K274" s="48" t="s">
        <v>184</v>
      </c>
      <c r="L274" s="48" t="s">
        <v>643</v>
      </c>
      <c r="M274" s="48" t="s">
        <v>584</v>
      </c>
      <c r="N274" s="48" t="s">
        <v>727</v>
      </c>
      <c r="O274" s="49">
        <v>0</v>
      </c>
      <c r="P274" s="49">
        <v>0</v>
      </c>
      <c r="Q274" s="49">
        <v>0</v>
      </c>
      <c r="R274" s="49">
        <v>0</v>
      </c>
      <c r="S274" s="50" t="s">
        <v>1727</v>
      </c>
      <c r="T274" s="49">
        <v>0</v>
      </c>
      <c r="U274" s="48" t="s">
        <v>620</v>
      </c>
      <c r="V274" s="46" t="s">
        <v>1382</v>
      </c>
      <c r="W274" s="51">
        <f>IF(OR(LEFT(I274)="7",LEFT(I274,1)="8"),VALUE(RIGHT(I274,3)),VALUE(RIGHT(I274,4)))</f>
        <v>527</v>
      </c>
    </row>
    <row r="275" spans="1:23" s="41" customFormat="1" ht="12.75" outlineLevel="2">
      <c r="A275" s="24"/>
      <c r="B275" s="54" t="s">
        <v>250</v>
      </c>
      <c r="C275" s="55"/>
      <c r="D275" s="55"/>
      <c r="E275" s="20">
        <f>SUBTOTAL(9,E276:E282)</f>
        <v>7</v>
      </c>
      <c r="F275" s="21"/>
      <c r="G275" s="21"/>
      <c r="H275" s="21"/>
      <c r="I275" s="22"/>
      <c r="J275" s="21"/>
      <c r="K275" s="21"/>
      <c r="L275" s="21"/>
      <c r="M275" s="21"/>
      <c r="N275" s="21"/>
      <c r="O275" s="23"/>
      <c r="P275" s="23"/>
      <c r="Q275" s="23"/>
      <c r="R275" s="23"/>
      <c r="S275" s="21"/>
      <c r="T275" s="23"/>
      <c r="U275" s="21"/>
      <c r="V275" s="21"/>
      <c r="W275" s="40"/>
    </row>
    <row r="276" spans="1:23" s="52" customFormat="1" ht="250.5" customHeight="1">
      <c r="A276" s="42">
        <v>21</v>
      </c>
      <c r="B276" s="43" t="s">
        <v>591</v>
      </c>
      <c r="C276" s="43" t="s">
        <v>94</v>
      </c>
      <c r="D276" s="43" t="s">
        <v>478</v>
      </c>
      <c r="E276" s="44">
        <v>1</v>
      </c>
      <c r="F276" s="45">
        <v>210</v>
      </c>
      <c r="G276" s="46" t="s">
        <v>185</v>
      </c>
      <c r="H276" s="46" t="s">
        <v>186</v>
      </c>
      <c r="I276" s="47">
        <v>700021274026</v>
      </c>
      <c r="J276" s="48" t="s">
        <v>696</v>
      </c>
      <c r="K276" s="48" t="s">
        <v>697</v>
      </c>
      <c r="L276" s="48" t="s">
        <v>643</v>
      </c>
      <c r="M276" s="48" t="s">
        <v>698</v>
      </c>
      <c r="N276" s="48" t="s">
        <v>216</v>
      </c>
      <c r="O276" s="49">
        <v>6328.27</v>
      </c>
      <c r="P276" s="49">
        <v>0</v>
      </c>
      <c r="Q276" s="49">
        <v>0</v>
      </c>
      <c r="R276" s="49">
        <v>0</v>
      </c>
      <c r="S276" s="50" t="s">
        <v>1435</v>
      </c>
      <c r="T276" s="49">
        <v>6328.27</v>
      </c>
      <c r="U276" s="48" t="s">
        <v>620</v>
      </c>
      <c r="V276" s="46" t="s">
        <v>1728</v>
      </c>
      <c r="W276" s="51">
        <f aca="true" t="shared" si="8" ref="W276:W282">IF(OR(LEFT(I276)="7",LEFT(I276,1)="8"),VALUE(RIGHT(I276,3)),VALUE(RIGHT(I276,4)))</f>
        <v>26</v>
      </c>
    </row>
    <row r="277" spans="1:23" s="52" customFormat="1" ht="250.5" customHeight="1">
      <c r="A277" s="42">
        <v>21</v>
      </c>
      <c r="B277" s="43" t="s">
        <v>591</v>
      </c>
      <c r="C277" s="43" t="s">
        <v>94</v>
      </c>
      <c r="D277" s="43" t="s">
        <v>478</v>
      </c>
      <c r="E277" s="44">
        <v>1</v>
      </c>
      <c r="F277" s="45">
        <v>210</v>
      </c>
      <c r="G277" s="46" t="s">
        <v>185</v>
      </c>
      <c r="H277" s="46" t="s">
        <v>186</v>
      </c>
      <c r="I277" s="47">
        <v>700021268119</v>
      </c>
      <c r="J277" s="48" t="s">
        <v>694</v>
      </c>
      <c r="K277" s="48" t="s">
        <v>695</v>
      </c>
      <c r="L277" s="48" t="s">
        <v>643</v>
      </c>
      <c r="M277" s="48" t="s">
        <v>376</v>
      </c>
      <c r="N277" s="48" t="s">
        <v>216</v>
      </c>
      <c r="O277" s="49">
        <v>1573.6</v>
      </c>
      <c r="P277" s="49">
        <v>0</v>
      </c>
      <c r="Q277" s="49">
        <v>71.87</v>
      </c>
      <c r="R277" s="49">
        <v>0</v>
      </c>
      <c r="S277" s="50" t="s">
        <v>1436</v>
      </c>
      <c r="T277" s="49">
        <v>1645.47</v>
      </c>
      <c r="U277" s="48" t="s">
        <v>620</v>
      </c>
      <c r="V277" s="46" t="s">
        <v>1729</v>
      </c>
      <c r="W277" s="51">
        <f t="shared" si="8"/>
        <v>119</v>
      </c>
    </row>
    <row r="278" spans="1:23" s="52" customFormat="1" ht="250.5" customHeight="1">
      <c r="A278" s="42">
        <v>21</v>
      </c>
      <c r="B278" s="43" t="s">
        <v>591</v>
      </c>
      <c r="C278" s="43" t="s">
        <v>94</v>
      </c>
      <c r="D278" s="43" t="s">
        <v>478</v>
      </c>
      <c r="E278" s="44">
        <v>1</v>
      </c>
      <c r="F278" s="45">
        <v>210</v>
      </c>
      <c r="G278" s="46" t="s">
        <v>185</v>
      </c>
      <c r="H278" s="46" t="s">
        <v>186</v>
      </c>
      <c r="I278" s="47">
        <v>700021211125</v>
      </c>
      <c r="J278" s="48" t="s">
        <v>187</v>
      </c>
      <c r="K278" s="48" t="s">
        <v>692</v>
      </c>
      <c r="L278" s="48" t="s">
        <v>643</v>
      </c>
      <c r="M278" s="48" t="s">
        <v>586</v>
      </c>
      <c r="N278" s="48" t="s">
        <v>216</v>
      </c>
      <c r="O278" s="49">
        <v>6202125.73</v>
      </c>
      <c r="P278" s="49">
        <v>0</v>
      </c>
      <c r="Q278" s="49">
        <v>198855.92</v>
      </c>
      <c r="R278" s="49">
        <v>0</v>
      </c>
      <c r="S278" s="50" t="s">
        <v>1437</v>
      </c>
      <c r="T278" s="49">
        <v>6400981.65</v>
      </c>
      <c r="U278" s="48" t="s">
        <v>620</v>
      </c>
      <c r="V278" s="46" t="s">
        <v>1730</v>
      </c>
      <c r="W278" s="51">
        <f t="shared" si="8"/>
        <v>125</v>
      </c>
    </row>
    <row r="279" spans="1:23" s="52" customFormat="1" ht="250.5" customHeight="1">
      <c r="A279" s="42">
        <v>21</v>
      </c>
      <c r="B279" s="43" t="s">
        <v>591</v>
      </c>
      <c r="C279" s="43" t="s">
        <v>94</v>
      </c>
      <c r="D279" s="43" t="s">
        <v>478</v>
      </c>
      <c r="E279" s="44">
        <v>1</v>
      </c>
      <c r="F279" s="45">
        <v>210</v>
      </c>
      <c r="G279" s="46" t="s">
        <v>185</v>
      </c>
      <c r="H279" s="46" t="s">
        <v>186</v>
      </c>
      <c r="I279" s="47">
        <v>700021261306</v>
      </c>
      <c r="J279" s="48" t="s">
        <v>693</v>
      </c>
      <c r="K279" s="48" t="s">
        <v>196</v>
      </c>
      <c r="L279" s="48" t="s">
        <v>643</v>
      </c>
      <c r="M279" s="48" t="s">
        <v>376</v>
      </c>
      <c r="N279" s="48" t="s">
        <v>216</v>
      </c>
      <c r="O279" s="49">
        <v>157.34</v>
      </c>
      <c r="P279" s="49">
        <v>0</v>
      </c>
      <c r="Q279" s="49">
        <v>0</v>
      </c>
      <c r="R279" s="49">
        <v>0</v>
      </c>
      <c r="S279" s="50" t="s">
        <v>1438</v>
      </c>
      <c r="T279" s="49">
        <v>157.34</v>
      </c>
      <c r="U279" s="48" t="s">
        <v>620</v>
      </c>
      <c r="V279" s="46" t="s">
        <v>1731</v>
      </c>
      <c r="W279" s="51">
        <f t="shared" si="8"/>
        <v>306</v>
      </c>
    </row>
    <row r="280" spans="1:23" s="52" customFormat="1" ht="237" customHeight="1">
      <c r="A280" s="42">
        <v>21</v>
      </c>
      <c r="B280" s="43" t="s">
        <v>591</v>
      </c>
      <c r="C280" s="43" t="s">
        <v>94</v>
      </c>
      <c r="D280" s="43" t="s">
        <v>478</v>
      </c>
      <c r="E280" s="44">
        <v>1</v>
      </c>
      <c r="F280" s="45">
        <v>210</v>
      </c>
      <c r="G280" s="46" t="s">
        <v>185</v>
      </c>
      <c r="H280" s="46" t="s">
        <v>186</v>
      </c>
      <c r="I280" s="47">
        <v>700021276331</v>
      </c>
      <c r="J280" s="48" t="s">
        <v>699</v>
      </c>
      <c r="K280" s="48" t="s">
        <v>700</v>
      </c>
      <c r="L280" s="48" t="s">
        <v>643</v>
      </c>
      <c r="M280" s="48" t="s">
        <v>376</v>
      </c>
      <c r="N280" s="48" t="s">
        <v>216</v>
      </c>
      <c r="O280" s="49">
        <v>380.32</v>
      </c>
      <c r="P280" s="49">
        <v>0</v>
      </c>
      <c r="Q280" s="49">
        <v>736.53</v>
      </c>
      <c r="R280" s="49">
        <v>712.42</v>
      </c>
      <c r="S280" s="50" t="s">
        <v>1732</v>
      </c>
      <c r="T280" s="49">
        <v>404.43</v>
      </c>
      <c r="U280" s="48" t="s">
        <v>620</v>
      </c>
      <c r="V280" s="46" t="s">
        <v>1733</v>
      </c>
      <c r="W280" s="51">
        <f t="shared" si="8"/>
        <v>331</v>
      </c>
    </row>
    <row r="281" spans="1:23" s="52" customFormat="1" ht="234" customHeight="1">
      <c r="A281" s="42">
        <v>21</v>
      </c>
      <c r="B281" s="43" t="s">
        <v>591</v>
      </c>
      <c r="C281" s="43" t="s">
        <v>94</v>
      </c>
      <c r="D281" s="43" t="s">
        <v>478</v>
      </c>
      <c r="E281" s="44">
        <v>1</v>
      </c>
      <c r="F281" s="45">
        <v>210</v>
      </c>
      <c r="G281" s="46" t="s">
        <v>185</v>
      </c>
      <c r="H281" s="46" t="s">
        <v>186</v>
      </c>
      <c r="I281" s="47">
        <v>700021300336</v>
      </c>
      <c r="J281" s="48" t="s">
        <v>701</v>
      </c>
      <c r="K281" s="48" t="s">
        <v>702</v>
      </c>
      <c r="L281" s="48" t="s">
        <v>643</v>
      </c>
      <c r="M281" s="48" t="s">
        <v>376</v>
      </c>
      <c r="N281" s="48" t="s">
        <v>216</v>
      </c>
      <c r="O281" s="49">
        <v>5196157.23</v>
      </c>
      <c r="P281" s="49">
        <v>0</v>
      </c>
      <c r="Q281" s="49">
        <v>249713.45</v>
      </c>
      <c r="R281" s="49">
        <v>0</v>
      </c>
      <c r="S281" s="50" t="s">
        <v>1439</v>
      </c>
      <c r="T281" s="49">
        <v>5445870.68</v>
      </c>
      <c r="U281" s="48" t="s">
        <v>620</v>
      </c>
      <c r="V281" s="46" t="s">
        <v>1734</v>
      </c>
      <c r="W281" s="51">
        <f t="shared" si="8"/>
        <v>336</v>
      </c>
    </row>
    <row r="282" spans="1:23" s="52" customFormat="1" ht="228" customHeight="1">
      <c r="A282" s="42">
        <v>21</v>
      </c>
      <c r="B282" s="43" t="s">
        <v>591</v>
      </c>
      <c r="C282" s="43" t="s">
        <v>94</v>
      </c>
      <c r="D282" s="43" t="s">
        <v>478</v>
      </c>
      <c r="E282" s="44">
        <v>1</v>
      </c>
      <c r="F282" s="45" t="s">
        <v>592</v>
      </c>
      <c r="G282" s="46" t="s">
        <v>593</v>
      </c>
      <c r="H282" s="46" t="s">
        <v>703</v>
      </c>
      <c r="I282" s="47">
        <v>700021258044</v>
      </c>
      <c r="J282" s="48" t="s">
        <v>704</v>
      </c>
      <c r="K282" s="48" t="s">
        <v>197</v>
      </c>
      <c r="L282" s="48" t="s">
        <v>643</v>
      </c>
      <c r="M282" s="48" t="s">
        <v>738</v>
      </c>
      <c r="N282" s="48" t="s">
        <v>607</v>
      </c>
      <c r="O282" s="49">
        <v>0</v>
      </c>
      <c r="P282" s="49">
        <v>0</v>
      </c>
      <c r="Q282" s="49">
        <v>0</v>
      </c>
      <c r="R282" s="49">
        <v>0</v>
      </c>
      <c r="S282" s="50" t="s">
        <v>1735</v>
      </c>
      <c r="T282" s="49">
        <v>56260574.52</v>
      </c>
      <c r="U282" s="48" t="s">
        <v>620</v>
      </c>
      <c r="V282" s="46" t="s">
        <v>1211</v>
      </c>
      <c r="W282" s="51">
        <f t="shared" si="8"/>
        <v>44</v>
      </c>
    </row>
    <row r="283" spans="1:23" s="39" customFormat="1" ht="24" customHeight="1" outlineLevel="3">
      <c r="A283" s="15"/>
      <c r="B283" s="58" t="s">
        <v>1440</v>
      </c>
      <c r="C283" s="59"/>
      <c r="D283" s="59"/>
      <c r="E283" s="16">
        <f>SUBTOTAL(9,E284:E288)</f>
        <v>1</v>
      </c>
      <c r="F283" s="30"/>
      <c r="G283" s="30"/>
      <c r="H283" s="30"/>
      <c r="I283" s="17"/>
      <c r="J283" s="30"/>
      <c r="K283" s="30"/>
      <c r="L283" s="30"/>
      <c r="M283" s="30"/>
      <c r="N283" s="30"/>
      <c r="O283" s="18"/>
      <c r="P283" s="19"/>
      <c r="Q283" s="19"/>
      <c r="R283" s="19"/>
      <c r="S283" s="30"/>
      <c r="T283" s="19"/>
      <c r="U283" s="30"/>
      <c r="V283" s="30"/>
      <c r="W283" s="38"/>
    </row>
    <row r="284" spans="1:23" s="41" customFormat="1" ht="12.75" outlineLevel="1">
      <c r="A284" s="25"/>
      <c r="B284" s="56" t="s">
        <v>626</v>
      </c>
      <c r="C284" s="57" t="s">
        <v>624</v>
      </c>
      <c r="D284" s="57"/>
      <c r="E284" s="11">
        <f>SUBTOTAL(9,E285:E288)</f>
        <v>1</v>
      </c>
      <c r="F284" s="12"/>
      <c r="G284" s="12"/>
      <c r="H284" s="12"/>
      <c r="I284" s="13"/>
      <c r="J284" s="12"/>
      <c r="K284" s="12"/>
      <c r="L284" s="12"/>
      <c r="M284" s="12"/>
      <c r="N284" s="12"/>
      <c r="O284" s="14"/>
      <c r="P284" s="14"/>
      <c r="Q284" s="14"/>
      <c r="R284" s="14"/>
      <c r="S284" s="12"/>
      <c r="T284" s="14"/>
      <c r="U284" s="12"/>
      <c r="V284" s="12"/>
      <c r="W284" s="40"/>
    </row>
    <row r="285" spans="1:23" s="41" customFormat="1" ht="12.75" outlineLevel="2">
      <c r="A285" s="24"/>
      <c r="B285" s="54" t="s">
        <v>249</v>
      </c>
      <c r="C285" s="55"/>
      <c r="D285" s="55"/>
      <c r="E285" s="20">
        <f>SUBTOTAL(9,E286:E288)</f>
        <v>1</v>
      </c>
      <c r="F285" s="21"/>
      <c r="G285" s="21"/>
      <c r="H285" s="21"/>
      <c r="I285" s="22"/>
      <c r="J285" s="21"/>
      <c r="K285" s="21"/>
      <c r="L285" s="21"/>
      <c r="M285" s="21"/>
      <c r="N285" s="21"/>
      <c r="O285" s="23"/>
      <c r="P285" s="23"/>
      <c r="Q285" s="23"/>
      <c r="R285" s="23"/>
      <c r="S285" s="21"/>
      <c r="T285" s="23"/>
      <c r="U285" s="21"/>
      <c r="V285" s="21"/>
      <c r="W285" s="40"/>
    </row>
    <row r="286" spans="1:23" s="52" customFormat="1" ht="213" customHeight="1">
      <c r="A286" s="42">
        <v>36</v>
      </c>
      <c r="B286" s="43" t="s">
        <v>1440</v>
      </c>
      <c r="C286" s="43" t="s">
        <v>62</v>
      </c>
      <c r="D286" s="43" t="s">
        <v>181</v>
      </c>
      <c r="E286" s="44">
        <v>1</v>
      </c>
      <c r="F286" s="45">
        <v>140</v>
      </c>
      <c r="G286" s="46" t="s">
        <v>1441</v>
      </c>
      <c r="H286" s="46" t="s">
        <v>1441</v>
      </c>
      <c r="I286" s="47">
        <v>20193614001615</v>
      </c>
      <c r="J286" s="48" t="s">
        <v>1442</v>
      </c>
      <c r="K286" s="48" t="s">
        <v>1443</v>
      </c>
      <c r="L286" s="48" t="s">
        <v>214</v>
      </c>
      <c r="M286" s="48" t="s">
        <v>619</v>
      </c>
      <c r="N286" s="48" t="s">
        <v>607</v>
      </c>
      <c r="O286" s="49">
        <v>2268544.9</v>
      </c>
      <c r="P286" s="49">
        <v>596622.04</v>
      </c>
      <c r="Q286" s="49">
        <v>13322.4</v>
      </c>
      <c r="R286" s="49">
        <v>2878489.34</v>
      </c>
      <c r="S286" s="50" t="s">
        <v>1444</v>
      </c>
      <c r="T286" s="49">
        <v>0</v>
      </c>
      <c r="U286" s="48" t="s">
        <v>620</v>
      </c>
      <c r="V286" s="46" t="s">
        <v>1445</v>
      </c>
      <c r="W286" s="51">
        <f>IF(OR(LEFT(I286)="7",LEFT(I286,1)="8"),VALUE(RIGHT(I286,3)),VALUE(RIGHT(I286,4)))</f>
        <v>1615</v>
      </c>
    </row>
    <row r="287" spans="1:23" s="39" customFormat="1" ht="36" customHeight="1" outlineLevel="3">
      <c r="A287" s="15"/>
      <c r="B287" s="58" t="s">
        <v>58</v>
      </c>
      <c r="C287" s="59"/>
      <c r="D287" s="59"/>
      <c r="E287" s="16">
        <f>SUBTOTAL(9,E290:F388)</f>
        <v>98</v>
      </c>
      <c r="F287" s="30"/>
      <c r="G287" s="30"/>
      <c r="H287" s="30"/>
      <c r="I287" s="17"/>
      <c r="J287" s="30"/>
      <c r="K287" s="30"/>
      <c r="L287" s="30"/>
      <c r="M287" s="30"/>
      <c r="N287" s="30"/>
      <c r="O287" s="18"/>
      <c r="P287" s="19"/>
      <c r="Q287" s="19"/>
      <c r="R287" s="19"/>
      <c r="S287" s="30"/>
      <c r="T287" s="19"/>
      <c r="U287" s="30"/>
      <c r="V287" s="30"/>
      <c r="W287" s="38"/>
    </row>
    <row r="288" spans="1:23" s="41" customFormat="1" ht="12.75" outlineLevel="1">
      <c r="A288" s="25"/>
      <c r="B288" s="56" t="s">
        <v>626</v>
      </c>
      <c r="C288" s="57" t="s">
        <v>624</v>
      </c>
      <c r="D288" s="57"/>
      <c r="E288" s="11">
        <f>SUBTOTAL(9,E290:E388)</f>
        <v>98</v>
      </c>
      <c r="F288" s="12"/>
      <c r="G288" s="12"/>
      <c r="H288" s="12"/>
      <c r="I288" s="13"/>
      <c r="J288" s="12"/>
      <c r="K288" s="12"/>
      <c r="L288" s="12"/>
      <c r="M288" s="12"/>
      <c r="N288" s="12"/>
      <c r="O288" s="14"/>
      <c r="P288" s="14"/>
      <c r="Q288" s="14"/>
      <c r="R288" s="14"/>
      <c r="S288" s="12"/>
      <c r="T288" s="14"/>
      <c r="U288" s="12"/>
      <c r="V288" s="12"/>
      <c r="W288" s="40"/>
    </row>
    <row r="289" spans="1:23" s="41" customFormat="1" ht="12.75" outlineLevel="2">
      <c r="A289" s="24"/>
      <c r="B289" s="54" t="s">
        <v>249</v>
      </c>
      <c r="C289" s="55"/>
      <c r="D289" s="55"/>
      <c r="E289" s="20">
        <f>SUBTOTAL(9,E290:E351)</f>
        <v>62</v>
      </c>
      <c r="F289" s="21"/>
      <c r="G289" s="21"/>
      <c r="H289" s="21"/>
      <c r="I289" s="22"/>
      <c r="J289" s="21"/>
      <c r="K289" s="21"/>
      <c r="L289" s="21"/>
      <c r="M289" s="21"/>
      <c r="N289" s="21"/>
      <c r="O289" s="23"/>
      <c r="P289" s="23"/>
      <c r="Q289" s="23"/>
      <c r="R289" s="23"/>
      <c r="S289" s="21"/>
      <c r="T289" s="23"/>
      <c r="U289" s="21"/>
      <c r="V289" s="21"/>
      <c r="W289" s="40"/>
    </row>
    <row r="290" spans="1:23" s="52" customFormat="1" ht="384.75" customHeight="1">
      <c r="A290" s="42">
        <v>38</v>
      </c>
      <c r="B290" s="43" t="s">
        <v>58</v>
      </c>
      <c r="C290" s="43" t="s">
        <v>94</v>
      </c>
      <c r="D290" s="43" t="s">
        <v>181</v>
      </c>
      <c r="E290" s="44">
        <v>1</v>
      </c>
      <c r="F290" s="45" t="s">
        <v>924</v>
      </c>
      <c r="G290" s="46" t="s">
        <v>925</v>
      </c>
      <c r="H290" s="46" t="s">
        <v>925</v>
      </c>
      <c r="I290" s="47" t="s">
        <v>926</v>
      </c>
      <c r="J290" s="48" t="s">
        <v>927</v>
      </c>
      <c r="K290" s="48" t="s">
        <v>928</v>
      </c>
      <c r="L290" s="48" t="s">
        <v>480</v>
      </c>
      <c r="M290" s="48" t="s">
        <v>929</v>
      </c>
      <c r="N290" s="48" t="s">
        <v>612</v>
      </c>
      <c r="O290" s="49">
        <v>67911</v>
      </c>
      <c r="P290" s="49">
        <v>0</v>
      </c>
      <c r="Q290" s="49">
        <v>2506</v>
      </c>
      <c r="R290" s="49">
        <v>49311</v>
      </c>
      <c r="S290" s="50" t="s">
        <v>1305</v>
      </c>
      <c r="T290" s="49">
        <v>21106</v>
      </c>
      <c r="U290" s="48" t="s">
        <v>620</v>
      </c>
      <c r="V290" s="46" t="s">
        <v>1446</v>
      </c>
      <c r="W290" s="51">
        <f aca="true" t="shared" si="9" ref="W290:W351">IF(OR(LEFT(I290)="7",LEFT(I290,1)="8"),VALUE(RIGHT(I290,3)),VALUE(RIGHT(I290,4)))</f>
        <v>1547</v>
      </c>
    </row>
    <row r="291" spans="1:23" s="52" customFormat="1" ht="276.75" customHeight="1">
      <c r="A291" s="42">
        <v>38</v>
      </c>
      <c r="B291" s="43" t="s">
        <v>58</v>
      </c>
      <c r="C291" s="43" t="s">
        <v>94</v>
      </c>
      <c r="D291" s="43" t="s">
        <v>181</v>
      </c>
      <c r="E291" s="44">
        <v>1</v>
      </c>
      <c r="F291" s="45" t="s">
        <v>397</v>
      </c>
      <c r="G291" s="46" t="s">
        <v>398</v>
      </c>
      <c r="H291" s="46" t="s">
        <v>398</v>
      </c>
      <c r="I291" s="47" t="s">
        <v>399</v>
      </c>
      <c r="J291" s="48" t="s">
        <v>400</v>
      </c>
      <c r="K291" s="48" t="s">
        <v>74</v>
      </c>
      <c r="L291" s="48" t="s">
        <v>643</v>
      </c>
      <c r="M291" s="48" t="s">
        <v>357</v>
      </c>
      <c r="N291" s="48" t="s">
        <v>612</v>
      </c>
      <c r="O291" s="49">
        <v>5503010.12</v>
      </c>
      <c r="P291" s="49">
        <v>0</v>
      </c>
      <c r="Q291" s="49">
        <v>208518.98</v>
      </c>
      <c r="R291" s="49">
        <v>111652.53</v>
      </c>
      <c r="S291" s="50" t="s">
        <v>1736</v>
      </c>
      <c r="T291" s="49">
        <v>5599876.57</v>
      </c>
      <c r="U291" s="48" t="s">
        <v>217</v>
      </c>
      <c r="V291" s="46" t="s">
        <v>1212</v>
      </c>
      <c r="W291" s="51">
        <f t="shared" si="9"/>
        <v>1103</v>
      </c>
    </row>
    <row r="292" spans="1:23" s="52" customFormat="1" ht="150.75" customHeight="1">
      <c r="A292" s="42">
        <v>38</v>
      </c>
      <c r="B292" s="43" t="s">
        <v>58</v>
      </c>
      <c r="C292" s="43" t="s">
        <v>94</v>
      </c>
      <c r="D292" s="43" t="s">
        <v>181</v>
      </c>
      <c r="E292" s="44">
        <v>1</v>
      </c>
      <c r="F292" s="45" t="s">
        <v>397</v>
      </c>
      <c r="G292" s="46" t="s">
        <v>398</v>
      </c>
      <c r="H292" s="46" t="s">
        <v>398</v>
      </c>
      <c r="I292" s="47" t="s">
        <v>548</v>
      </c>
      <c r="J292" s="48" t="s">
        <v>549</v>
      </c>
      <c r="K292" s="48" t="s">
        <v>824</v>
      </c>
      <c r="L292" s="48" t="s">
        <v>643</v>
      </c>
      <c r="M292" s="48" t="s">
        <v>550</v>
      </c>
      <c r="N292" s="48" t="s">
        <v>727</v>
      </c>
      <c r="O292" s="49">
        <v>925592.1</v>
      </c>
      <c r="P292" s="49">
        <v>0</v>
      </c>
      <c r="Q292" s="49">
        <v>46666.71</v>
      </c>
      <c r="R292" s="49">
        <v>14500</v>
      </c>
      <c r="S292" s="50" t="s">
        <v>1737</v>
      </c>
      <c r="T292" s="49">
        <v>957758.81</v>
      </c>
      <c r="U292" s="48" t="s">
        <v>217</v>
      </c>
      <c r="V292" s="46" t="s">
        <v>1738</v>
      </c>
      <c r="W292" s="51">
        <f t="shared" si="9"/>
        <v>1491</v>
      </c>
    </row>
    <row r="293" spans="1:23" s="52" customFormat="1" ht="220.5" customHeight="1">
      <c r="A293" s="42">
        <v>38</v>
      </c>
      <c r="B293" s="43" t="s">
        <v>58</v>
      </c>
      <c r="C293" s="43" t="s">
        <v>94</v>
      </c>
      <c r="D293" s="43" t="s">
        <v>181</v>
      </c>
      <c r="E293" s="44">
        <v>1</v>
      </c>
      <c r="F293" s="45" t="s">
        <v>75</v>
      </c>
      <c r="G293" s="46" t="s">
        <v>76</v>
      </c>
      <c r="H293" s="46" t="s">
        <v>76</v>
      </c>
      <c r="I293" s="47" t="s">
        <v>77</v>
      </c>
      <c r="J293" s="48" t="s">
        <v>287</v>
      </c>
      <c r="K293" s="48" t="s">
        <v>825</v>
      </c>
      <c r="L293" s="48" t="s">
        <v>643</v>
      </c>
      <c r="M293" s="48" t="s">
        <v>357</v>
      </c>
      <c r="N293" s="48" t="s">
        <v>216</v>
      </c>
      <c r="O293" s="49">
        <v>33105687.42</v>
      </c>
      <c r="P293" s="49">
        <v>0</v>
      </c>
      <c r="Q293" s="49">
        <v>1537607</v>
      </c>
      <c r="R293" s="49">
        <v>11768272.42</v>
      </c>
      <c r="S293" s="50" t="s">
        <v>1739</v>
      </c>
      <c r="T293" s="49">
        <v>22875022</v>
      </c>
      <c r="U293" s="48" t="s">
        <v>217</v>
      </c>
      <c r="V293" s="46" t="s">
        <v>1339</v>
      </c>
      <c r="W293" s="51">
        <f t="shared" si="9"/>
        <v>1116</v>
      </c>
    </row>
    <row r="294" spans="1:23" s="52" customFormat="1" ht="222" customHeight="1">
      <c r="A294" s="42">
        <v>38</v>
      </c>
      <c r="B294" s="43" t="s">
        <v>58</v>
      </c>
      <c r="C294" s="43" t="s">
        <v>94</v>
      </c>
      <c r="D294" s="43" t="s">
        <v>181</v>
      </c>
      <c r="E294" s="44">
        <v>1</v>
      </c>
      <c r="F294" s="45" t="s">
        <v>648</v>
      </c>
      <c r="G294" s="46" t="s">
        <v>883</v>
      </c>
      <c r="H294" s="46" t="s">
        <v>883</v>
      </c>
      <c r="I294" s="47" t="s">
        <v>650</v>
      </c>
      <c r="J294" s="48" t="s">
        <v>651</v>
      </c>
      <c r="K294" s="48" t="s">
        <v>884</v>
      </c>
      <c r="L294" s="48" t="s">
        <v>643</v>
      </c>
      <c r="M294" s="48" t="s">
        <v>357</v>
      </c>
      <c r="N294" s="48" t="s">
        <v>607</v>
      </c>
      <c r="O294" s="49">
        <v>78790657.48</v>
      </c>
      <c r="P294" s="49">
        <v>0</v>
      </c>
      <c r="Q294" s="49">
        <v>3618383.75</v>
      </c>
      <c r="R294" s="49">
        <v>13408326.23</v>
      </c>
      <c r="S294" s="50" t="s">
        <v>1740</v>
      </c>
      <c r="T294" s="49">
        <v>69000715</v>
      </c>
      <c r="U294" s="48" t="s">
        <v>620</v>
      </c>
      <c r="V294" s="46" t="s">
        <v>1163</v>
      </c>
      <c r="W294" s="51">
        <f t="shared" si="9"/>
        <v>1111</v>
      </c>
    </row>
    <row r="295" spans="1:23" s="52" customFormat="1" ht="261.75" customHeight="1">
      <c r="A295" s="42">
        <v>38</v>
      </c>
      <c r="B295" s="43" t="s">
        <v>58</v>
      </c>
      <c r="C295" s="43" t="s">
        <v>94</v>
      </c>
      <c r="D295" s="43" t="s">
        <v>181</v>
      </c>
      <c r="E295" s="44">
        <v>1</v>
      </c>
      <c r="F295" s="45" t="s">
        <v>648</v>
      </c>
      <c r="G295" s="46" t="s">
        <v>649</v>
      </c>
      <c r="H295" s="46" t="s">
        <v>649</v>
      </c>
      <c r="I295" s="47" t="s">
        <v>652</v>
      </c>
      <c r="J295" s="48" t="s">
        <v>653</v>
      </c>
      <c r="K295" s="48" t="s">
        <v>654</v>
      </c>
      <c r="L295" s="48" t="s">
        <v>643</v>
      </c>
      <c r="M295" s="48" t="s">
        <v>782</v>
      </c>
      <c r="N295" s="48" t="s">
        <v>312</v>
      </c>
      <c r="O295" s="49">
        <v>5406183.87</v>
      </c>
      <c r="P295" s="49">
        <v>0</v>
      </c>
      <c r="Q295" s="49">
        <v>253979.38</v>
      </c>
      <c r="R295" s="49">
        <v>62908.96</v>
      </c>
      <c r="S295" s="50" t="s">
        <v>1741</v>
      </c>
      <c r="T295" s="49">
        <v>5597254.29</v>
      </c>
      <c r="U295" s="48" t="s">
        <v>620</v>
      </c>
      <c r="V295" s="46" t="s">
        <v>1164</v>
      </c>
      <c r="W295" s="51">
        <f t="shared" si="9"/>
        <v>1371</v>
      </c>
    </row>
    <row r="296" spans="1:23" s="52" customFormat="1" ht="199.5" customHeight="1">
      <c r="A296" s="42">
        <v>38</v>
      </c>
      <c r="B296" s="43" t="s">
        <v>58</v>
      </c>
      <c r="C296" s="43" t="s">
        <v>94</v>
      </c>
      <c r="D296" s="43" t="s">
        <v>181</v>
      </c>
      <c r="E296" s="44">
        <v>1</v>
      </c>
      <c r="F296" s="45" t="s">
        <v>655</v>
      </c>
      <c r="G296" s="46" t="s">
        <v>656</v>
      </c>
      <c r="H296" s="46" t="s">
        <v>656</v>
      </c>
      <c r="I296" s="47" t="s">
        <v>657</v>
      </c>
      <c r="J296" s="48" t="s">
        <v>658</v>
      </c>
      <c r="K296" s="48" t="s">
        <v>70</v>
      </c>
      <c r="L296" s="48" t="s">
        <v>643</v>
      </c>
      <c r="M296" s="48" t="s">
        <v>357</v>
      </c>
      <c r="N296" s="48" t="s">
        <v>216</v>
      </c>
      <c r="O296" s="49">
        <v>22204546.3</v>
      </c>
      <c r="P296" s="49">
        <v>0</v>
      </c>
      <c r="Q296" s="49">
        <v>751245.09</v>
      </c>
      <c r="R296" s="49">
        <v>20364060.66</v>
      </c>
      <c r="S296" s="50" t="s">
        <v>1742</v>
      </c>
      <c r="T296" s="49">
        <v>2591730.73</v>
      </c>
      <c r="U296" s="48" t="s">
        <v>620</v>
      </c>
      <c r="V296" s="46" t="s">
        <v>1743</v>
      </c>
      <c r="W296" s="51">
        <f t="shared" si="9"/>
        <v>1125</v>
      </c>
    </row>
    <row r="297" spans="1:23" s="52" customFormat="1" ht="312" customHeight="1">
      <c r="A297" s="42">
        <v>38</v>
      </c>
      <c r="B297" s="43" t="s">
        <v>58</v>
      </c>
      <c r="C297" s="43" t="s">
        <v>94</v>
      </c>
      <c r="D297" s="43" t="s">
        <v>181</v>
      </c>
      <c r="E297" s="44">
        <v>1</v>
      </c>
      <c r="F297" s="45" t="s">
        <v>71</v>
      </c>
      <c r="G297" s="46" t="s">
        <v>469</v>
      </c>
      <c r="H297" s="46" t="s">
        <v>469</v>
      </c>
      <c r="I297" s="47" t="s">
        <v>470</v>
      </c>
      <c r="J297" s="48" t="s">
        <v>493</v>
      </c>
      <c r="K297" s="48" t="s">
        <v>362</v>
      </c>
      <c r="L297" s="48" t="s">
        <v>643</v>
      </c>
      <c r="M297" s="48" t="s">
        <v>357</v>
      </c>
      <c r="N297" s="48" t="s">
        <v>216</v>
      </c>
      <c r="O297" s="49">
        <v>30632775.99</v>
      </c>
      <c r="P297" s="49">
        <v>539211.21</v>
      </c>
      <c r="Q297" s="49">
        <v>835909.79</v>
      </c>
      <c r="R297" s="49">
        <v>30199940.8</v>
      </c>
      <c r="S297" s="50" t="s">
        <v>1744</v>
      </c>
      <c r="T297" s="49">
        <v>1807956.19</v>
      </c>
      <c r="U297" s="48" t="s">
        <v>620</v>
      </c>
      <c r="V297" s="46" t="s">
        <v>1745</v>
      </c>
      <c r="W297" s="51">
        <f t="shared" si="9"/>
        <v>1112</v>
      </c>
    </row>
    <row r="298" spans="1:23" s="52" customFormat="1" ht="199.5" customHeight="1">
      <c r="A298" s="42">
        <v>38</v>
      </c>
      <c r="B298" s="43" t="s">
        <v>58</v>
      </c>
      <c r="C298" s="43" t="s">
        <v>94</v>
      </c>
      <c r="D298" s="43" t="s">
        <v>181</v>
      </c>
      <c r="E298" s="44">
        <v>1</v>
      </c>
      <c r="F298" s="45" t="s">
        <v>112</v>
      </c>
      <c r="G298" s="46" t="s">
        <v>113</v>
      </c>
      <c r="H298" s="46" t="s">
        <v>113</v>
      </c>
      <c r="I298" s="47" t="s">
        <v>114</v>
      </c>
      <c r="J298" s="48" t="s">
        <v>115</v>
      </c>
      <c r="K298" s="48" t="s">
        <v>363</v>
      </c>
      <c r="L298" s="48" t="s">
        <v>643</v>
      </c>
      <c r="M298" s="48" t="s">
        <v>357</v>
      </c>
      <c r="N298" s="48" t="s">
        <v>216</v>
      </c>
      <c r="O298" s="49">
        <v>52215606.48</v>
      </c>
      <c r="P298" s="49">
        <v>3630445.09</v>
      </c>
      <c r="Q298" s="49">
        <v>3038985.75</v>
      </c>
      <c r="R298" s="49">
        <v>6562756.84</v>
      </c>
      <c r="S298" s="50" t="s">
        <v>1306</v>
      </c>
      <c r="T298" s="49">
        <v>52322280.48</v>
      </c>
      <c r="U298" s="48" t="s">
        <v>620</v>
      </c>
      <c r="V298" s="46" t="s">
        <v>1746</v>
      </c>
      <c r="W298" s="51">
        <f t="shared" si="9"/>
        <v>1044</v>
      </c>
    </row>
    <row r="299" spans="1:23" s="52" customFormat="1" ht="267" customHeight="1">
      <c r="A299" s="42">
        <v>38</v>
      </c>
      <c r="B299" s="43" t="s">
        <v>58</v>
      </c>
      <c r="C299" s="43" t="s">
        <v>94</v>
      </c>
      <c r="D299" s="43" t="s">
        <v>181</v>
      </c>
      <c r="E299" s="44">
        <v>1</v>
      </c>
      <c r="F299" s="45" t="s">
        <v>112</v>
      </c>
      <c r="G299" s="46" t="s">
        <v>113</v>
      </c>
      <c r="H299" s="46" t="s">
        <v>113</v>
      </c>
      <c r="I299" s="47" t="s">
        <v>471</v>
      </c>
      <c r="J299" s="48" t="s">
        <v>472</v>
      </c>
      <c r="K299" s="48" t="s">
        <v>364</v>
      </c>
      <c r="L299" s="48" t="s">
        <v>643</v>
      </c>
      <c r="M299" s="48" t="s">
        <v>357</v>
      </c>
      <c r="N299" s="48" t="s">
        <v>216</v>
      </c>
      <c r="O299" s="49">
        <v>300050877.28</v>
      </c>
      <c r="P299" s="49">
        <v>218964554.96</v>
      </c>
      <c r="Q299" s="49">
        <v>19968653.06</v>
      </c>
      <c r="R299" s="49">
        <v>238889974.98</v>
      </c>
      <c r="S299" s="50" t="s">
        <v>1307</v>
      </c>
      <c r="T299" s="49">
        <v>300094110.32</v>
      </c>
      <c r="U299" s="48" t="s">
        <v>620</v>
      </c>
      <c r="V299" s="46" t="s">
        <v>1747</v>
      </c>
      <c r="W299" s="51">
        <f t="shared" si="9"/>
        <v>1114</v>
      </c>
    </row>
    <row r="300" spans="1:23" s="52" customFormat="1" ht="214.5" customHeight="1">
      <c r="A300" s="42">
        <v>38</v>
      </c>
      <c r="B300" s="43" t="s">
        <v>58</v>
      </c>
      <c r="C300" s="43" t="s">
        <v>94</v>
      </c>
      <c r="D300" s="43" t="s">
        <v>181</v>
      </c>
      <c r="E300" s="44">
        <v>1</v>
      </c>
      <c r="F300" s="45" t="s">
        <v>674</v>
      </c>
      <c r="G300" s="46" t="s">
        <v>675</v>
      </c>
      <c r="H300" s="46" t="s">
        <v>675</v>
      </c>
      <c r="I300" s="47" t="s">
        <v>676</v>
      </c>
      <c r="J300" s="48" t="s">
        <v>677</v>
      </c>
      <c r="K300" s="48" t="s">
        <v>678</v>
      </c>
      <c r="L300" s="48" t="s">
        <v>643</v>
      </c>
      <c r="M300" s="48" t="s">
        <v>738</v>
      </c>
      <c r="N300" s="48" t="s">
        <v>216</v>
      </c>
      <c r="O300" s="49">
        <v>918897.24</v>
      </c>
      <c r="P300" s="49">
        <v>0</v>
      </c>
      <c r="Q300" s="49">
        <v>46776.79</v>
      </c>
      <c r="R300" s="49">
        <v>55680</v>
      </c>
      <c r="S300" s="50" t="s">
        <v>1447</v>
      </c>
      <c r="T300" s="49">
        <v>909994.03</v>
      </c>
      <c r="U300" s="48" t="s">
        <v>217</v>
      </c>
      <c r="V300" s="46" t="s">
        <v>1748</v>
      </c>
      <c r="W300" s="51">
        <f t="shared" si="9"/>
        <v>1119</v>
      </c>
    </row>
    <row r="301" spans="1:23" s="52" customFormat="1" ht="246.75" customHeight="1">
      <c r="A301" s="42">
        <v>38</v>
      </c>
      <c r="B301" s="43" t="s">
        <v>58</v>
      </c>
      <c r="C301" s="43" t="s">
        <v>94</v>
      </c>
      <c r="D301" s="43" t="s">
        <v>181</v>
      </c>
      <c r="E301" s="44">
        <v>1</v>
      </c>
      <c r="F301" s="45" t="s">
        <v>930</v>
      </c>
      <c r="G301" s="46" t="s">
        <v>931</v>
      </c>
      <c r="H301" s="46" t="s">
        <v>931</v>
      </c>
      <c r="I301" s="47" t="s">
        <v>932</v>
      </c>
      <c r="J301" s="48" t="s">
        <v>933</v>
      </c>
      <c r="K301" s="48" t="s">
        <v>934</v>
      </c>
      <c r="L301" s="48" t="s">
        <v>480</v>
      </c>
      <c r="M301" s="48" t="s">
        <v>935</v>
      </c>
      <c r="N301" s="48" t="s">
        <v>216</v>
      </c>
      <c r="O301" s="49">
        <v>4615044.49</v>
      </c>
      <c r="P301" s="49">
        <v>104543.47</v>
      </c>
      <c r="Q301" s="49">
        <v>2684.01</v>
      </c>
      <c r="R301" s="49">
        <v>3009014.41</v>
      </c>
      <c r="S301" s="50" t="s">
        <v>1749</v>
      </c>
      <c r="T301" s="49">
        <v>1713257.56</v>
      </c>
      <c r="U301" s="48" t="s">
        <v>217</v>
      </c>
      <c r="V301" s="46" t="s">
        <v>1174</v>
      </c>
      <c r="W301" s="51">
        <f t="shared" si="9"/>
        <v>1548</v>
      </c>
    </row>
    <row r="302" spans="1:23" s="52" customFormat="1" ht="150.75" customHeight="1">
      <c r="A302" s="42">
        <v>38</v>
      </c>
      <c r="B302" s="43" t="s">
        <v>58</v>
      </c>
      <c r="C302" s="43" t="s">
        <v>94</v>
      </c>
      <c r="D302" s="43" t="s">
        <v>181</v>
      </c>
      <c r="E302" s="44">
        <v>1</v>
      </c>
      <c r="F302" s="45" t="s">
        <v>679</v>
      </c>
      <c r="G302" s="46" t="s">
        <v>680</v>
      </c>
      <c r="H302" s="46" t="s">
        <v>680</v>
      </c>
      <c r="I302" s="47" t="s">
        <v>681</v>
      </c>
      <c r="J302" s="48" t="s">
        <v>682</v>
      </c>
      <c r="K302" s="48" t="s">
        <v>683</v>
      </c>
      <c r="L302" s="48" t="s">
        <v>643</v>
      </c>
      <c r="M302" s="48" t="s">
        <v>876</v>
      </c>
      <c r="N302" s="48" t="s">
        <v>612</v>
      </c>
      <c r="O302" s="49">
        <v>10049058.49</v>
      </c>
      <c r="P302" s="49">
        <v>0</v>
      </c>
      <c r="Q302" s="49">
        <v>424505.25</v>
      </c>
      <c r="R302" s="49">
        <v>7464956.38</v>
      </c>
      <c r="S302" s="50" t="s">
        <v>1750</v>
      </c>
      <c r="T302" s="49">
        <v>3008607.36</v>
      </c>
      <c r="U302" s="48" t="s">
        <v>620</v>
      </c>
      <c r="V302" s="46" t="s">
        <v>1751</v>
      </c>
      <c r="W302" s="51">
        <f t="shared" si="9"/>
        <v>1104</v>
      </c>
    </row>
    <row r="303" spans="1:23" s="52" customFormat="1" ht="150.75" customHeight="1">
      <c r="A303" s="42">
        <v>38</v>
      </c>
      <c r="B303" s="43" t="s">
        <v>58</v>
      </c>
      <c r="C303" s="43" t="s">
        <v>94</v>
      </c>
      <c r="D303" s="43" t="s">
        <v>181</v>
      </c>
      <c r="E303" s="44">
        <v>1</v>
      </c>
      <c r="F303" s="45" t="s">
        <v>679</v>
      </c>
      <c r="G303" s="46" t="s">
        <v>680</v>
      </c>
      <c r="H303" s="46" t="s">
        <v>680</v>
      </c>
      <c r="I303" s="47" t="s">
        <v>684</v>
      </c>
      <c r="J303" s="48" t="s">
        <v>494</v>
      </c>
      <c r="K303" s="48" t="s">
        <v>34</v>
      </c>
      <c r="L303" s="48" t="s">
        <v>643</v>
      </c>
      <c r="M303" s="48" t="s">
        <v>357</v>
      </c>
      <c r="N303" s="48" t="s">
        <v>727</v>
      </c>
      <c r="O303" s="49">
        <v>3285066.06</v>
      </c>
      <c r="P303" s="49">
        <v>0</v>
      </c>
      <c r="Q303" s="49">
        <v>157540.23</v>
      </c>
      <c r="R303" s="49">
        <v>1726312.48</v>
      </c>
      <c r="S303" s="50" t="s">
        <v>1752</v>
      </c>
      <c r="T303" s="49">
        <v>1716293.81</v>
      </c>
      <c r="U303" s="48" t="s">
        <v>620</v>
      </c>
      <c r="V303" s="46" t="s">
        <v>1340</v>
      </c>
      <c r="W303" s="51">
        <f t="shared" si="9"/>
        <v>1388</v>
      </c>
    </row>
    <row r="304" spans="1:23" s="52" customFormat="1" ht="150.75" customHeight="1">
      <c r="A304" s="42">
        <v>38</v>
      </c>
      <c r="B304" s="43" t="s">
        <v>58</v>
      </c>
      <c r="C304" s="43" t="s">
        <v>94</v>
      </c>
      <c r="D304" s="43" t="s">
        <v>181</v>
      </c>
      <c r="E304" s="44">
        <v>1</v>
      </c>
      <c r="F304" s="45" t="s">
        <v>35</v>
      </c>
      <c r="G304" s="46" t="s">
        <v>36</v>
      </c>
      <c r="H304" s="46" t="s">
        <v>36</v>
      </c>
      <c r="I304" s="47" t="s">
        <v>37</v>
      </c>
      <c r="J304" s="48" t="s">
        <v>38</v>
      </c>
      <c r="K304" s="48" t="s">
        <v>39</v>
      </c>
      <c r="L304" s="48" t="s">
        <v>643</v>
      </c>
      <c r="M304" s="48" t="s">
        <v>782</v>
      </c>
      <c r="N304" s="48" t="s">
        <v>727</v>
      </c>
      <c r="O304" s="49">
        <v>180589.03</v>
      </c>
      <c r="P304" s="49">
        <v>0</v>
      </c>
      <c r="Q304" s="49">
        <v>6822.98</v>
      </c>
      <c r="R304" s="49">
        <v>45384.8</v>
      </c>
      <c r="S304" s="50" t="s">
        <v>1753</v>
      </c>
      <c r="T304" s="49">
        <v>142027.21</v>
      </c>
      <c r="U304" s="48" t="s">
        <v>620</v>
      </c>
      <c r="V304" s="46" t="s">
        <v>920</v>
      </c>
      <c r="W304" s="51">
        <f t="shared" si="9"/>
        <v>176</v>
      </c>
    </row>
    <row r="305" spans="1:23" s="52" customFormat="1" ht="199.5" customHeight="1">
      <c r="A305" s="42">
        <v>38</v>
      </c>
      <c r="B305" s="43" t="s">
        <v>58</v>
      </c>
      <c r="C305" s="43" t="s">
        <v>94</v>
      </c>
      <c r="D305" s="43" t="s">
        <v>181</v>
      </c>
      <c r="E305" s="44">
        <v>1</v>
      </c>
      <c r="F305" s="45" t="s">
        <v>35</v>
      </c>
      <c r="G305" s="46" t="s">
        <v>9</v>
      </c>
      <c r="H305" s="46" t="s">
        <v>9</v>
      </c>
      <c r="I305" s="47" t="s">
        <v>10</v>
      </c>
      <c r="J305" s="48" t="s">
        <v>11</v>
      </c>
      <c r="K305" s="48" t="s">
        <v>12</v>
      </c>
      <c r="L305" s="48" t="s">
        <v>643</v>
      </c>
      <c r="M305" s="48" t="s">
        <v>357</v>
      </c>
      <c r="N305" s="48" t="s">
        <v>216</v>
      </c>
      <c r="O305" s="49">
        <v>18772169.27</v>
      </c>
      <c r="P305" s="49">
        <v>0</v>
      </c>
      <c r="Q305" s="49">
        <v>836118.51</v>
      </c>
      <c r="R305" s="49">
        <v>9331973.38</v>
      </c>
      <c r="S305" s="50" t="s">
        <v>1754</v>
      </c>
      <c r="T305" s="49">
        <v>10276314.4</v>
      </c>
      <c r="U305" s="48" t="s">
        <v>620</v>
      </c>
      <c r="V305" s="46" t="s">
        <v>919</v>
      </c>
      <c r="W305" s="51">
        <f t="shared" si="9"/>
        <v>1485</v>
      </c>
    </row>
    <row r="306" spans="1:23" s="52" customFormat="1" ht="210.75" customHeight="1">
      <c r="A306" s="42">
        <v>38</v>
      </c>
      <c r="B306" s="43" t="s">
        <v>58</v>
      </c>
      <c r="C306" s="43" t="s">
        <v>94</v>
      </c>
      <c r="D306" s="43" t="s">
        <v>181</v>
      </c>
      <c r="E306" s="44">
        <v>1</v>
      </c>
      <c r="F306" s="45" t="s">
        <v>40</v>
      </c>
      <c r="G306" s="46" t="s">
        <v>41</v>
      </c>
      <c r="H306" s="46" t="s">
        <v>41</v>
      </c>
      <c r="I306" s="47" t="s">
        <v>42</v>
      </c>
      <c r="J306" s="48" t="s">
        <v>43</v>
      </c>
      <c r="K306" s="48" t="s">
        <v>458</v>
      </c>
      <c r="L306" s="48" t="s">
        <v>643</v>
      </c>
      <c r="M306" s="48" t="s">
        <v>357</v>
      </c>
      <c r="N306" s="48" t="s">
        <v>612</v>
      </c>
      <c r="O306" s="49">
        <v>8978547.4</v>
      </c>
      <c r="P306" s="49">
        <v>0</v>
      </c>
      <c r="Q306" s="49">
        <v>600809.66</v>
      </c>
      <c r="R306" s="49">
        <v>847870.8</v>
      </c>
      <c r="S306" s="50" t="s">
        <v>1755</v>
      </c>
      <c r="T306" s="49">
        <v>8731486.26</v>
      </c>
      <c r="U306" s="48" t="s">
        <v>620</v>
      </c>
      <c r="V306" s="46" t="s">
        <v>1341</v>
      </c>
      <c r="W306" s="51">
        <f t="shared" si="9"/>
        <v>1126</v>
      </c>
    </row>
    <row r="307" spans="1:23" s="52" customFormat="1" ht="275.25" customHeight="1">
      <c r="A307" s="42">
        <v>38</v>
      </c>
      <c r="B307" s="43" t="s">
        <v>58</v>
      </c>
      <c r="C307" s="43" t="s">
        <v>94</v>
      </c>
      <c r="D307" s="43" t="s">
        <v>181</v>
      </c>
      <c r="E307" s="44">
        <v>1</v>
      </c>
      <c r="F307" s="45" t="s">
        <v>459</v>
      </c>
      <c r="G307" s="46" t="s">
        <v>58</v>
      </c>
      <c r="H307" s="46" t="s">
        <v>58</v>
      </c>
      <c r="I307" s="47">
        <v>700038100146</v>
      </c>
      <c r="J307" s="48" t="s">
        <v>59</v>
      </c>
      <c r="K307" s="48" t="s">
        <v>552</v>
      </c>
      <c r="L307" s="48" t="s">
        <v>214</v>
      </c>
      <c r="M307" s="48" t="s">
        <v>215</v>
      </c>
      <c r="N307" s="48" t="s">
        <v>612</v>
      </c>
      <c r="O307" s="49">
        <v>4285806.63</v>
      </c>
      <c r="P307" s="49">
        <v>0</v>
      </c>
      <c r="Q307" s="49">
        <v>240056.95</v>
      </c>
      <c r="R307" s="49">
        <v>37789.52</v>
      </c>
      <c r="S307" s="50" t="s">
        <v>1448</v>
      </c>
      <c r="T307" s="49">
        <v>4866853.39</v>
      </c>
      <c r="U307" s="48" t="s">
        <v>620</v>
      </c>
      <c r="V307" s="46" t="s">
        <v>1756</v>
      </c>
      <c r="W307" s="51">
        <f t="shared" si="9"/>
        <v>146</v>
      </c>
    </row>
    <row r="308" spans="1:23" s="52" customFormat="1" ht="408" customHeight="1">
      <c r="A308" s="42">
        <v>38</v>
      </c>
      <c r="B308" s="43" t="s">
        <v>58</v>
      </c>
      <c r="C308" s="43" t="s">
        <v>94</v>
      </c>
      <c r="D308" s="43" t="s">
        <v>181</v>
      </c>
      <c r="E308" s="44">
        <v>1</v>
      </c>
      <c r="F308" s="45" t="s">
        <v>459</v>
      </c>
      <c r="G308" s="46" t="s">
        <v>58</v>
      </c>
      <c r="H308" s="46" t="s">
        <v>58</v>
      </c>
      <c r="I308" s="47">
        <v>20013810001201</v>
      </c>
      <c r="J308" s="48" t="s">
        <v>815</v>
      </c>
      <c r="K308" s="48" t="s">
        <v>816</v>
      </c>
      <c r="L308" s="48" t="s">
        <v>643</v>
      </c>
      <c r="M308" s="48" t="s">
        <v>357</v>
      </c>
      <c r="N308" s="48" t="s">
        <v>612</v>
      </c>
      <c r="O308" s="49">
        <v>57045567.35</v>
      </c>
      <c r="P308" s="49">
        <v>614800.26</v>
      </c>
      <c r="Q308" s="49">
        <v>3031552.4</v>
      </c>
      <c r="R308" s="49">
        <v>2066744.45</v>
      </c>
      <c r="S308" s="50" t="s">
        <v>1449</v>
      </c>
      <c r="T308" s="49">
        <v>49842944.56</v>
      </c>
      <c r="U308" s="48" t="s">
        <v>620</v>
      </c>
      <c r="V308" s="46" t="s">
        <v>1757</v>
      </c>
      <c r="W308" s="51">
        <f t="shared" si="9"/>
        <v>1201</v>
      </c>
    </row>
    <row r="309" spans="1:23" s="52" customFormat="1" ht="225.75" customHeight="1">
      <c r="A309" s="42">
        <v>38</v>
      </c>
      <c r="B309" s="43" t="s">
        <v>58</v>
      </c>
      <c r="C309" s="43" t="s">
        <v>94</v>
      </c>
      <c r="D309" s="43" t="s">
        <v>181</v>
      </c>
      <c r="E309" s="44">
        <v>1</v>
      </c>
      <c r="F309" s="45" t="s">
        <v>459</v>
      </c>
      <c r="G309" s="46" t="s">
        <v>58</v>
      </c>
      <c r="H309" s="46" t="s">
        <v>58</v>
      </c>
      <c r="I309" s="47">
        <v>20023810001256</v>
      </c>
      <c r="J309" s="48" t="s">
        <v>198</v>
      </c>
      <c r="K309" s="48" t="s">
        <v>826</v>
      </c>
      <c r="L309" s="48" t="s">
        <v>214</v>
      </c>
      <c r="M309" s="48" t="s">
        <v>215</v>
      </c>
      <c r="N309" s="48" t="s">
        <v>612</v>
      </c>
      <c r="O309" s="49">
        <v>429626630.67</v>
      </c>
      <c r="P309" s="49">
        <v>28823760.61</v>
      </c>
      <c r="Q309" s="49">
        <v>24832854.38</v>
      </c>
      <c r="R309" s="49">
        <v>31292947.23</v>
      </c>
      <c r="S309" s="50" t="s">
        <v>1758</v>
      </c>
      <c r="T309" s="49">
        <v>430745039.68</v>
      </c>
      <c r="U309" s="48" t="s">
        <v>620</v>
      </c>
      <c r="V309" s="46" t="s">
        <v>1759</v>
      </c>
      <c r="W309" s="51">
        <f t="shared" si="9"/>
        <v>1256</v>
      </c>
    </row>
    <row r="310" spans="1:23" s="52" customFormat="1" ht="243" customHeight="1">
      <c r="A310" s="42">
        <v>38</v>
      </c>
      <c r="B310" s="43" t="s">
        <v>58</v>
      </c>
      <c r="C310" s="43" t="s">
        <v>94</v>
      </c>
      <c r="D310" s="43" t="s">
        <v>181</v>
      </c>
      <c r="E310" s="44">
        <v>1</v>
      </c>
      <c r="F310" s="45" t="s">
        <v>459</v>
      </c>
      <c r="G310" s="46" t="s">
        <v>58</v>
      </c>
      <c r="H310" s="46" t="s">
        <v>58</v>
      </c>
      <c r="I310" s="47">
        <v>20023810001257</v>
      </c>
      <c r="J310" s="48" t="s">
        <v>79</v>
      </c>
      <c r="K310" s="48" t="s">
        <v>80</v>
      </c>
      <c r="L310" s="48" t="s">
        <v>214</v>
      </c>
      <c r="M310" s="48" t="s">
        <v>215</v>
      </c>
      <c r="N310" s="48" t="s">
        <v>612</v>
      </c>
      <c r="O310" s="49">
        <v>36536580.09</v>
      </c>
      <c r="P310" s="49">
        <v>4881.03</v>
      </c>
      <c r="Q310" s="49">
        <v>2063754.33</v>
      </c>
      <c r="R310" s="49">
        <v>215191.14</v>
      </c>
      <c r="S310" s="50" t="s">
        <v>1760</v>
      </c>
      <c r="T310" s="49">
        <v>38390024.31</v>
      </c>
      <c r="U310" s="48" t="s">
        <v>620</v>
      </c>
      <c r="V310" s="46" t="s">
        <v>1761</v>
      </c>
      <c r="W310" s="51">
        <f t="shared" si="9"/>
        <v>1257</v>
      </c>
    </row>
    <row r="311" spans="1:23" s="52" customFormat="1" ht="243" customHeight="1">
      <c r="A311" s="42">
        <v>38</v>
      </c>
      <c r="B311" s="43" t="s">
        <v>58</v>
      </c>
      <c r="C311" s="43" t="s">
        <v>94</v>
      </c>
      <c r="D311" s="43" t="s">
        <v>181</v>
      </c>
      <c r="E311" s="44">
        <v>1</v>
      </c>
      <c r="F311" s="45" t="s">
        <v>459</v>
      </c>
      <c r="G311" s="46" t="s">
        <v>58</v>
      </c>
      <c r="H311" s="46" t="s">
        <v>58</v>
      </c>
      <c r="I311" s="47">
        <v>20023810001258</v>
      </c>
      <c r="J311" s="48" t="s">
        <v>81</v>
      </c>
      <c r="K311" s="48" t="s">
        <v>82</v>
      </c>
      <c r="L311" s="48" t="s">
        <v>214</v>
      </c>
      <c r="M311" s="48" t="s">
        <v>215</v>
      </c>
      <c r="N311" s="48" t="s">
        <v>612</v>
      </c>
      <c r="O311" s="49">
        <v>45359551.53</v>
      </c>
      <c r="P311" s="49">
        <v>14700000</v>
      </c>
      <c r="Q311" s="49">
        <v>2140431.38</v>
      </c>
      <c r="R311" s="49">
        <v>26165568.03</v>
      </c>
      <c r="S311" s="50" t="s">
        <v>1762</v>
      </c>
      <c r="T311" s="49">
        <v>27459460.38</v>
      </c>
      <c r="U311" s="48" t="s">
        <v>620</v>
      </c>
      <c r="V311" s="46" t="s">
        <v>1763</v>
      </c>
      <c r="W311" s="51">
        <f t="shared" si="9"/>
        <v>1258</v>
      </c>
    </row>
    <row r="312" spans="1:23" s="52" customFormat="1" ht="243" customHeight="1">
      <c r="A312" s="42">
        <v>38</v>
      </c>
      <c r="B312" s="43" t="s">
        <v>58</v>
      </c>
      <c r="C312" s="43" t="s">
        <v>94</v>
      </c>
      <c r="D312" s="43" t="s">
        <v>181</v>
      </c>
      <c r="E312" s="44">
        <v>1</v>
      </c>
      <c r="F312" s="45" t="s">
        <v>459</v>
      </c>
      <c r="G312" s="46" t="s">
        <v>58</v>
      </c>
      <c r="H312" s="46" t="s">
        <v>58</v>
      </c>
      <c r="I312" s="47">
        <v>20023810001259</v>
      </c>
      <c r="J312" s="48" t="s">
        <v>757</v>
      </c>
      <c r="K312" s="48" t="s">
        <v>83</v>
      </c>
      <c r="L312" s="48" t="s">
        <v>214</v>
      </c>
      <c r="M312" s="48" t="s">
        <v>215</v>
      </c>
      <c r="N312" s="48" t="s">
        <v>612</v>
      </c>
      <c r="O312" s="49">
        <v>93347307.08</v>
      </c>
      <c r="P312" s="49">
        <v>4441614.37</v>
      </c>
      <c r="Q312" s="49">
        <v>5198048.55</v>
      </c>
      <c r="R312" s="49">
        <v>6947198.31</v>
      </c>
      <c r="S312" s="50" t="s">
        <v>1764</v>
      </c>
      <c r="T312" s="49">
        <v>92738661.82</v>
      </c>
      <c r="U312" s="48" t="s">
        <v>620</v>
      </c>
      <c r="V312" s="46" t="s">
        <v>1765</v>
      </c>
      <c r="W312" s="51">
        <f t="shared" si="9"/>
        <v>1259</v>
      </c>
    </row>
    <row r="313" spans="1:23" s="52" customFormat="1" ht="243" customHeight="1">
      <c r="A313" s="42">
        <v>38</v>
      </c>
      <c r="B313" s="43" t="s">
        <v>58</v>
      </c>
      <c r="C313" s="43" t="s">
        <v>94</v>
      </c>
      <c r="D313" s="43" t="s">
        <v>181</v>
      </c>
      <c r="E313" s="44">
        <v>1</v>
      </c>
      <c r="F313" s="45" t="s">
        <v>459</v>
      </c>
      <c r="G313" s="46" t="s">
        <v>58</v>
      </c>
      <c r="H313" s="46" t="s">
        <v>58</v>
      </c>
      <c r="I313" s="47">
        <v>20023810001260</v>
      </c>
      <c r="J313" s="48" t="s">
        <v>84</v>
      </c>
      <c r="K313" s="48" t="s">
        <v>85</v>
      </c>
      <c r="L313" s="48" t="s">
        <v>214</v>
      </c>
      <c r="M313" s="48" t="s">
        <v>215</v>
      </c>
      <c r="N313" s="48" t="s">
        <v>612</v>
      </c>
      <c r="O313" s="49">
        <v>28070640.25</v>
      </c>
      <c r="P313" s="49">
        <v>61297.57</v>
      </c>
      <c r="Q313" s="49">
        <v>1586774.07</v>
      </c>
      <c r="R313" s="49">
        <v>146553.06</v>
      </c>
      <c r="S313" s="50" t="s">
        <v>1450</v>
      </c>
      <c r="T313" s="49">
        <v>29539841.23</v>
      </c>
      <c r="U313" s="48" t="s">
        <v>620</v>
      </c>
      <c r="V313" s="46" t="s">
        <v>1766</v>
      </c>
      <c r="W313" s="51">
        <f t="shared" si="9"/>
        <v>1260</v>
      </c>
    </row>
    <row r="314" spans="1:23" s="52" customFormat="1" ht="243" customHeight="1">
      <c r="A314" s="42">
        <v>38</v>
      </c>
      <c r="B314" s="43" t="s">
        <v>58</v>
      </c>
      <c r="C314" s="43" t="s">
        <v>94</v>
      </c>
      <c r="D314" s="43" t="s">
        <v>181</v>
      </c>
      <c r="E314" s="44">
        <v>1</v>
      </c>
      <c r="F314" s="45" t="s">
        <v>459</v>
      </c>
      <c r="G314" s="46" t="s">
        <v>58</v>
      </c>
      <c r="H314" s="46" t="s">
        <v>58</v>
      </c>
      <c r="I314" s="47">
        <v>20023810001261</v>
      </c>
      <c r="J314" s="48" t="s">
        <v>410</v>
      </c>
      <c r="K314" s="48" t="s">
        <v>411</v>
      </c>
      <c r="L314" s="48" t="s">
        <v>214</v>
      </c>
      <c r="M314" s="48" t="s">
        <v>215</v>
      </c>
      <c r="N314" s="48" t="s">
        <v>612</v>
      </c>
      <c r="O314" s="49">
        <v>39063497.68</v>
      </c>
      <c r="P314" s="49">
        <v>620084.95</v>
      </c>
      <c r="Q314" s="49">
        <v>1991560.43</v>
      </c>
      <c r="R314" s="49">
        <v>6674648.3</v>
      </c>
      <c r="S314" s="50" t="s">
        <v>1451</v>
      </c>
      <c r="T314" s="49">
        <v>24825047.8</v>
      </c>
      <c r="U314" s="48" t="s">
        <v>620</v>
      </c>
      <c r="V314" s="46" t="s">
        <v>1767</v>
      </c>
      <c r="W314" s="51">
        <f t="shared" si="9"/>
        <v>1261</v>
      </c>
    </row>
    <row r="315" spans="1:23" s="52" customFormat="1" ht="239.25" customHeight="1">
      <c r="A315" s="42">
        <v>38</v>
      </c>
      <c r="B315" s="43" t="s">
        <v>58</v>
      </c>
      <c r="C315" s="43" t="s">
        <v>94</v>
      </c>
      <c r="D315" s="43" t="s">
        <v>181</v>
      </c>
      <c r="E315" s="44">
        <v>1</v>
      </c>
      <c r="F315" s="45" t="s">
        <v>459</v>
      </c>
      <c r="G315" s="46" t="s">
        <v>58</v>
      </c>
      <c r="H315" s="46" t="s">
        <v>58</v>
      </c>
      <c r="I315" s="47">
        <v>20023810001306</v>
      </c>
      <c r="J315" s="48" t="s">
        <v>412</v>
      </c>
      <c r="K315" s="48" t="s">
        <v>413</v>
      </c>
      <c r="L315" s="48" t="s">
        <v>214</v>
      </c>
      <c r="M315" s="48" t="s">
        <v>215</v>
      </c>
      <c r="N315" s="48" t="s">
        <v>612</v>
      </c>
      <c r="O315" s="49">
        <v>180786409.83</v>
      </c>
      <c r="P315" s="49">
        <v>5915945.29</v>
      </c>
      <c r="Q315" s="49">
        <v>8961421.49</v>
      </c>
      <c r="R315" s="49">
        <v>34217260.17</v>
      </c>
      <c r="S315" s="50" t="s">
        <v>1308</v>
      </c>
      <c r="T315" s="49">
        <v>25407253.29</v>
      </c>
      <c r="U315" s="48" t="s">
        <v>620</v>
      </c>
      <c r="V315" s="46" t="s">
        <v>1768</v>
      </c>
      <c r="W315" s="51">
        <f t="shared" si="9"/>
        <v>1306</v>
      </c>
    </row>
    <row r="316" spans="1:23" s="52" customFormat="1" ht="239.25" customHeight="1">
      <c r="A316" s="42">
        <v>38</v>
      </c>
      <c r="B316" s="43" t="s">
        <v>58</v>
      </c>
      <c r="C316" s="43" t="s">
        <v>94</v>
      </c>
      <c r="D316" s="43" t="s">
        <v>181</v>
      </c>
      <c r="E316" s="44">
        <v>1</v>
      </c>
      <c r="F316" s="45" t="s">
        <v>459</v>
      </c>
      <c r="G316" s="46" t="s">
        <v>58</v>
      </c>
      <c r="H316" s="46" t="s">
        <v>58</v>
      </c>
      <c r="I316" s="47">
        <v>20023810001307</v>
      </c>
      <c r="J316" s="48" t="s">
        <v>414</v>
      </c>
      <c r="K316" s="48" t="s">
        <v>415</v>
      </c>
      <c r="L316" s="48" t="s">
        <v>214</v>
      </c>
      <c r="M316" s="48" t="s">
        <v>215</v>
      </c>
      <c r="N316" s="48" t="s">
        <v>612</v>
      </c>
      <c r="O316" s="49">
        <v>100504968.68</v>
      </c>
      <c r="P316" s="49">
        <v>65.79</v>
      </c>
      <c r="Q316" s="49">
        <v>5352897.42</v>
      </c>
      <c r="R316" s="49">
        <v>10370967.69</v>
      </c>
      <c r="S316" s="50" t="s">
        <v>1769</v>
      </c>
      <c r="T316" s="49">
        <v>81541449.81</v>
      </c>
      <c r="U316" s="48" t="s">
        <v>620</v>
      </c>
      <c r="V316" s="46" t="s">
        <v>1770</v>
      </c>
      <c r="W316" s="51">
        <f t="shared" si="9"/>
        <v>1307</v>
      </c>
    </row>
    <row r="317" spans="1:23" s="52" customFormat="1" ht="239.25" customHeight="1">
      <c r="A317" s="42">
        <v>38</v>
      </c>
      <c r="B317" s="43" t="s">
        <v>58</v>
      </c>
      <c r="C317" s="43" t="s">
        <v>94</v>
      </c>
      <c r="D317" s="43" t="s">
        <v>181</v>
      </c>
      <c r="E317" s="44">
        <v>1</v>
      </c>
      <c r="F317" s="45" t="s">
        <v>459</v>
      </c>
      <c r="G317" s="46" t="s">
        <v>58</v>
      </c>
      <c r="H317" s="46" t="s">
        <v>58</v>
      </c>
      <c r="I317" s="47">
        <v>20023810001309</v>
      </c>
      <c r="J317" s="48" t="s">
        <v>177</v>
      </c>
      <c r="K317" s="48" t="s">
        <v>178</v>
      </c>
      <c r="L317" s="48" t="s">
        <v>214</v>
      </c>
      <c r="M317" s="48" t="s">
        <v>215</v>
      </c>
      <c r="N317" s="48" t="s">
        <v>612</v>
      </c>
      <c r="O317" s="49">
        <v>7314998.54</v>
      </c>
      <c r="P317" s="49">
        <v>1174454.65</v>
      </c>
      <c r="Q317" s="49">
        <v>466734.5</v>
      </c>
      <c r="R317" s="49">
        <v>478361.41</v>
      </c>
      <c r="S317" s="50" t="s">
        <v>1771</v>
      </c>
      <c r="T317" s="49">
        <v>8453814.28</v>
      </c>
      <c r="U317" s="48" t="s">
        <v>620</v>
      </c>
      <c r="V317" s="46" t="s">
        <v>1772</v>
      </c>
      <c r="W317" s="51">
        <f t="shared" si="9"/>
        <v>1309</v>
      </c>
    </row>
    <row r="318" spans="1:23" s="52" customFormat="1" ht="239.25" customHeight="1">
      <c r="A318" s="42">
        <v>38</v>
      </c>
      <c r="B318" s="43" t="s">
        <v>58</v>
      </c>
      <c r="C318" s="43" t="s">
        <v>94</v>
      </c>
      <c r="D318" s="43" t="s">
        <v>181</v>
      </c>
      <c r="E318" s="44">
        <v>1</v>
      </c>
      <c r="F318" s="45" t="s">
        <v>459</v>
      </c>
      <c r="G318" s="46" t="s">
        <v>58</v>
      </c>
      <c r="H318" s="46" t="s">
        <v>58</v>
      </c>
      <c r="I318" s="47">
        <v>20033810001317</v>
      </c>
      <c r="J318" s="48" t="s">
        <v>533</v>
      </c>
      <c r="K318" s="48" t="s">
        <v>534</v>
      </c>
      <c r="L318" s="48" t="s">
        <v>214</v>
      </c>
      <c r="M318" s="48" t="s">
        <v>215</v>
      </c>
      <c r="N318" s="48" t="s">
        <v>612</v>
      </c>
      <c r="O318" s="49">
        <v>960421976.6</v>
      </c>
      <c r="P318" s="49">
        <v>25329158.93</v>
      </c>
      <c r="Q318" s="49">
        <v>51826379.68</v>
      </c>
      <c r="R318" s="49">
        <v>99909622.07</v>
      </c>
      <c r="S318" s="50" t="s">
        <v>1773</v>
      </c>
      <c r="T318" s="49">
        <v>175920762.28</v>
      </c>
      <c r="U318" s="48" t="s">
        <v>620</v>
      </c>
      <c r="V318" s="46" t="s">
        <v>1774</v>
      </c>
      <c r="W318" s="51">
        <f t="shared" si="9"/>
        <v>1317</v>
      </c>
    </row>
    <row r="319" spans="1:23" s="52" customFormat="1" ht="239.25" customHeight="1">
      <c r="A319" s="42">
        <v>38</v>
      </c>
      <c r="B319" s="43" t="s">
        <v>58</v>
      </c>
      <c r="C319" s="43" t="s">
        <v>94</v>
      </c>
      <c r="D319" s="43" t="s">
        <v>181</v>
      </c>
      <c r="E319" s="44">
        <v>1</v>
      </c>
      <c r="F319" s="45" t="s">
        <v>459</v>
      </c>
      <c r="G319" s="46" t="s">
        <v>58</v>
      </c>
      <c r="H319" s="46" t="s">
        <v>58</v>
      </c>
      <c r="I319" s="47">
        <v>20033810001318</v>
      </c>
      <c r="J319" s="48" t="s">
        <v>535</v>
      </c>
      <c r="K319" s="48" t="s">
        <v>536</v>
      </c>
      <c r="L319" s="48" t="s">
        <v>214</v>
      </c>
      <c r="M319" s="48" t="s">
        <v>215</v>
      </c>
      <c r="N319" s="48" t="s">
        <v>612</v>
      </c>
      <c r="O319" s="49">
        <v>9539891.83</v>
      </c>
      <c r="P319" s="49">
        <v>59327.49</v>
      </c>
      <c r="Q319" s="49">
        <v>493964.98</v>
      </c>
      <c r="R319" s="49">
        <v>1189907.42</v>
      </c>
      <c r="S319" s="50" t="s">
        <v>1775</v>
      </c>
      <c r="T319" s="49">
        <v>7246375.44</v>
      </c>
      <c r="U319" s="48" t="s">
        <v>620</v>
      </c>
      <c r="V319" s="46" t="s">
        <v>1776</v>
      </c>
      <c r="W319" s="51">
        <f t="shared" si="9"/>
        <v>1318</v>
      </c>
    </row>
    <row r="320" spans="1:23" s="52" customFormat="1" ht="276.75" customHeight="1">
      <c r="A320" s="42">
        <v>38</v>
      </c>
      <c r="B320" s="43" t="s">
        <v>58</v>
      </c>
      <c r="C320" s="43" t="s">
        <v>94</v>
      </c>
      <c r="D320" s="43" t="s">
        <v>181</v>
      </c>
      <c r="E320" s="44">
        <v>1</v>
      </c>
      <c r="F320" s="45" t="s">
        <v>459</v>
      </c>
      <c r="G320" s="46" t="s">
        <v>58</v>
      </c>
      <c r="H320" s="46" t="s">
        <v>58</v>
      </c>
      <c r="I320" s="47">
        <v>20033810001349</v>
      </c>
      <c r="J320" s="48" t="s">
        <v>537</v>
      </c>
      <c r="K320" s="48" t="s">
        <v>124</v>
      </c>
      <c r="L320" s="48" t="s">
        <v>214</v>
      </c>
      <c r="M320" s="48" t="s">
        <v>215</v>
      </c>
      <c r="N320" s="48" t="s">
        <v>612</v>
      </c>
      <c r="O320" s="49">
        <v>13694622.94</v>
      </c>
      <c r="P320" s="49">
        <v>90</v>
      </c>
      <c r="Q320" s="49">
        <v>772159.16</v>
      </c>
      <c r="R320" s="49">
        <v>101279.82</v>
      </c>
      <c r="S320" s="50" t="s">
        <v>1777</v>
      </c>
      <c r="T320" s="49">
        <v>14365592.28</v>
      </c>
      <c r="U320" s="48" t="s">
        <v>620</v>
      </c>
      <c r="V320" s="46" t="s">
        <v>1778</v>
      </c>
      <c r="W320" s="51">
        <f t="shared" si="9"/>
        <v>1349</v>
      </c>
    </row>
    <row r="321" spans="1:23" s="52" customFormat="1" ht="276.75" customHeight="1">
      <c r="A321" s="42">
        <v>38</v>
      </c>
      <c r="B321" s="43" t="s">
        <v>58</v>
      </c>
      <c r="C321" s="43" t="s">
        <v>94</v>
      </c>
      <c r="D321" s="43" t="s">
        <v>181</v>
      </c>
      <c r="E321" s="44">
        <v>1</v>
      </c>
      <c r="F321" s="45" t="s">
        <v>459</v>
      </c>
      <c r="G321" s="46" t="s">
        <v>58</v>
      </c>
      <c r="H321" s="46" t="s">
        <v>58</v>
      </c>
      <c r="I321" s="47">
        <v>20043810001360</v>
      </c>
      <c r="J321" s="48" t="s">
        <v>393</v>
      </c>
      <c r="K321" s="48" t="s">
        <v>394</v>
      </c>
      <c r="L321" s="48" t="s">
        <v>214</v>
      </c>
      <c r="M321" s="48" t="s">
        <v>215</v>
      </c>
      <c r="N321" s="48" t="s">
        <v>612</v>
      </c>
      <c r="O321" s="49">
        <v>63762597.25</v>
      </c>
      <c r="P321" s="49">
        <v>1445141.52</v>
      </c>
      <c r="Q321" s="49">
        <v>3401228.36</v>
      </c>
      <c r="R321" s="49">
        <v>9263696.89</v>
      </c>
      <c r="S321" s="50" t="s">
        <v>1309</v>
      </c>
      <c r="T321" s="49">
        <v>50957230.89</v>
      </c>
      <c r="U321" s="48" t="s">
        <v>620</v>
      </c>
      <c r="V321" s="46" t="s">
        <v>1779</v>
      </c>
      <c r="W321" s="51">
        <f t="shared" si="9"/>
        <v>1360</v>
      </c>
    </row>
    <row r="322" spans="1:23" s="52" customFormat="1" ht="276.75" customHeight="1">
      <c r="A322" s="42">
        <v>38</v>
      </c>
      <c r="B322" s="43" t="s">
        <v>58</v>
      </c>
      <c r="C322" s="43" t="s">
        <v>94</v>
      </c>
      <c r="D322" s="43" t="s">
        <v>181</v>
      </c>
      <c r="E322" s="44">
        <v>1</v>
      </c>
      <c r="F322" s="45" t="s">
        <v>459</v>
      </c>
      <c r="G322" s="46" t="s">
        <v>58</v>
      </c>
      <c r="H322" s="46" t="s">
        <v>58</v>
      </c>
      <c r="I322" s="47">
        <v>20043810001363</v>
      </c>
      <c r="J322" s="48" t="s">
        <v>395</v>
      </c>
      <c r="K322" s="48" t="s">
        <v>396</v>
      </c>
      <c r="L322" s="48" t="s">
        <v>214</v>
      </c>
      <c r="M322" s="48" t="s">
        <v>215</v>
      </c>
      <c r="N322" s="48" t="s">
        <v>612</v>
      </c>
      <c r="O322" s="49">
        <v>50597522.09</v>
      </c>
      <c r="P322" s="49">
        <v>106524.02</v>
      </c>
      <c r="Q322" s="49">
        <v>2831725.48</v>
      </c>
      <c r="R322" s="49">
        <v>8181701.19</v>
      </c>
      <c r="S322" s="50" t="s">
        <v>1780</v>
      </c>
      <c r="T322" s="49">
        <v>45338103.88</v>
      </c>
      <c r="U322" s="48" t="s">
        <v>620</v>
      </c>
      <c r="V322" s="46" t="s">
        <v>1781</v>
      </c>
      <c r="W322" s="51">
        <f t="shared" si="9"/>
        <v>1363</v>
      </c>
    </row>
    <row r="323" spans="1:23" s="52" customFormat="1" ht="276.75" customHeight="1">
      <c r="A323" s="42">
        <v>38</v>
      </c>
      <c r="B323" s="43" t="s">
        <v>58</v>
      </c>
      <c r="C323" s="43" t="s">
        <v>94</v>
      </c>
      <c r="D323" s="43" t="s">
        <v>181</v>
      </c>
      <c r="E323" s="44">
        <v>1</v>
      </c>
      <c r="F323" s="45" t="s">
        <v>459</v>
      </c>
      <c r="G323" s="46" t="s">
        <v>58</v>
      </c>
      <c r="H323" s="46" t="s">
        <v>58</v>
      </c>
      <c r="I323" s="47" t="s">
        <v>758</v>
      </c>
      <c r="J323" s="48" t="s">
        <v>1112</v>
      </c>
      <c r="K323" s="48" t="s">
        <v>221</v>
      </c>
      <c r="L323" s="48" t="s">
        <v>214</v>
      </c>
      <c r="M323" s="48" t="s">
        <v>215</v>
      </c>
      <c r="N323" s="48" t="s">
        <v>612</v>
      </c>
      <c r="O323" s="49">
        <v>213591667.29</v>
      </c>
      <c r="P323" s="49">
        <v>4397989.33</v>
      </c>
      <c r="Q323" s="49">
        <v>7758019.4</v>
      </c>
      <c r="R323" s="49">
        <v>145807420.8</v>
      </c>
      <c r="S323" s="50" t="s">
        <v>1782</v>
      </c>
      <c r="T323" s="49">
        <v>79940255.22</v>
      </c>
      <c r="U323" s="48" t="s">
        <v>620</v>
      </c>
      <c r="V323" s="46" t="s">
        <v>1783</v>
      </c>
      <c r="W323" s="51">
        <f t="shared" si="9"/>
        <v>1490</v>
      </c>
    </row>
    <row r="324" spans="1:23" s="52" customFormat="1" ht="276.75" customHeight="1">
      <c r="A324" s="42">
        <v>38</v>
      </c>
      <c r="B324" s="43" t="s">
        <v>58</v>
      </c>
      <c r="C324" s="43" t="s">
        <v>94</v>
      </c>
      <c r="D324" s="43" t="s">
        <v>181</v>
      </c>
      <c r="E324" s="44">
        <v>1</v>
      </c>
      <c r="F324" s="45" t="s">
        <v>459</v>
      </c>
      <c r="G324" s="46" t="s">
        <v>58</v>
      </c>
      <c r="H324" s="46" t="s">
        <v>58</v>
      </c>
      <c r="I324" s="47" t="s">
        <v>759</v>
      </c>
      <c r="J324" s="48" t="s">
        <v>760</v>
      </c>
      <c r="K324" s="48" t="s">
        <v>222</v>
      </c>
      <c r="L324" s="48" t="s">
        <v>214</v>
      </c>
      <c r="M324" s="48" t="s">
        <v>619</v>
      </c>
      <c r="N324" s="48" t="s">
        <v>612</v>
      </c>
      <c r="O324" s="49">
        <v>11113489727.83</v>
      </c>
      <c r="P324" s="49">
        <v>1745358391.57</v>
      </c>
      <c r="Q324" s="49">
        <v>715763970.19</v>
      </c>
      <c r="R324" s="49">
        <v>411055820.2</v>
      </c>
      <c r="S324" s="50" t="s">
        <v>1310</v>
      </c>
      <c r="T324" s="49">
        <v>13160230681.04</v>
      </c>
      <c r="U324" s="48" t="s">
        <v>620</v>
      </c>
      <c r="V324" s="46" t="s">
        <v>1784</v>
      </c>
      <c r="W324" s="51">
        <f t="shared" si="9"/>
        <v>1493</v>
      </c>
    </row>
    <row r="325" spans="1:23" s="52" customFormat="1" ht="244.5" customHeight="1">
      <c r="A325" s="42">
        <v>38</v>
      </c>
      <c r="B325" s="43" t="s">
        <v>58</v>
      </c>
      <c r="C325" s="43" t="s">
        <v>94</v>
      </c>
      <c r="D325" s="43" t="s">
        <v>181</v>
      </c>
      <c r="E325" s="44">
        <v>1</v>
      </c>
      <c r="F325" s="45" t="s">
        <v>459</v>
      </c>
      <c r="G325" s="46" t="s">
        <v>58</v>
      </c>
      <c r="H325" s="46" t="s">
        <v>58</v>
      </c>
      <c r="I325" s="47" t="s">
        <v>761</v>
      </c>
      <c r="J325" s="48" t="s">
        <v>762</v>
      </c>
      <c r="K325" s="48" t="s">
        <v>763</v>
      </c>
      <c r="L325" s="48" t="s">
        <v>214</v>
      </c>
      <c r="M325" s="48" t="s">
        <v>619</v>
      </c>
      <c r="N325" s="48" t="s">
        <v>612</v>
      </c>
      <c r="O325" s="49">
        <v>3301377672.36</v>
      </c>
      <c r="P325" s="49">
        <v>536637010</v>
      </c>
      <c r="Q325" s="49">
        <v>207219353.14</v>
      </c>
      <c r="R325" s="49">
        <v>654342510.87</v>
      </c>
      <c r="S325" s="50" t="s">
        <v>1785</v>
      </c>
      <c r="T325" s="49">
        <v>3386098792.91</v>
      </c>
      <c r="U325" s="48" t="s">
        <v>620</v>
      </c>
      <c r="V325" s="46" t="s">
        <v>1786</v>
      </c>
      <c r="W325" s="51">
        <f t="shared" si="9"/>
        <v>1494</v>
      </c>
    </row>
    <row r="326" spans="1:23" s="52" customFormat="1" ht="244.5" customHeight="1">
      <c r="A326" s="42">
        <v>38</v>
      </c>
      <c r="B326" s="43" t="s">
        <v>58</v>
      </c>
      <c r="C326" s="43" t="s">
        <v>94</v>
      </c>
      <c r="D326" s="43" t="s">
        <v>181</v>
      </c>
      <c r="E326" s="44">
        <v>1</v>
      </c>
      <c r="F326" s="45" t="s">
        <v>459</v>
      </c>
      <c r="G326" s="46" t="s">
        <v>58</v>
      </c>
      <c r="H326" s="46" t="s">
        <v>58</v>
      </c>
      <c r="I326" s="47" t="s">
        <v>223</v>
      </c>
      <c r="J326" s="48" t="s">
        <v>224</v>
      </c>
      <c r="K326" s="48" t="s">
        <v>489</v>
      </c>
      <c r="L326" s="48" t="s">
        <v>214</v>
      </c>
      <c r="M326" s="48" t="s">
        <v>215</v>
      </c>
      <c r="N326" s="48" t="s">
        <v>612</v>
      </c>
      <c r="O326" s="49">
        <v>17194339.53</v>
      </c>
      <c r="P326" s="49">
        <v>3637194.3</v>
      </c>
      <c r="Q326" s="49">
        <v>1102136.48</v>
      </c>
      <c r="R326" s="49">
        <v>443172.37</v>
      </c>
      <c r="S326" s="50" t="s">
        <v>1452</v>
      </c>
      <c r="T326" s="49">
        <v>18817740.86</v>
      </c>
      <c r="U326" s="48" t="s">
        <v>620</v>
      </c>
      <c r="V326" s="46" t="s">
        <v>1787</v>
      </c>
      <c r="W326" s="51">
        <f t="shared" si="9"/>
        <v>1500</v>
      </c>
    </row>
    <row r="327" spans="1:23" s="52" customFormat="1" ht="244.5" customHeight="1">
      <c r="A327" s="42">
        <v>38</v>
      </c>
      <c r="B327" s="43" t="s">
        <v>58</v>
      </c>
      <c r="C327" s="43" t="s">
        <v>94</v>
      </c>
      <c r="D327" s="43" t="s">
        <v>181</v>
      </c>
      <c r="E327" s="44">
        <v>1</v>
      </c>
      <c r="F327" s="45" t="s">
        <v>459</v>
      </c>
      <c r="G327" s="46" t="s">
        <v>58</v>
      </c>
      <c r="H327" s="46" t="s">
        <v>58</v>
      </c>
      <c r="I327" s="47" t="s">
        <v>490</v>
      </c>
      <c r="J327" s="48" t="s">
        <v>491</v>
      </c>
      <c r="K327" s="48" t="s">
        <v>839</v>
      </c>
      <c r="L327" s="48" t="s">
        <v>643</v>
      </c>
      <c r="M327" s="48" t="s">
        <v>1788</v>
      </c>
      <c r="N327" s="48" t="s">
        <v>612</v>
      </c>
      <c r="O327" s="49">
        <v>1474751053.99</v>
      </c>
      <c r="P327" s="49">
        <v>2750852501.36</v>
      </c>
      <c r="Q327" s="49">
        <v>82439525.7</v>
      </c>
      <c r="R327" s="49">
        <v>2385356776.75</v>
      </c>
      <c r="S327" s="50" t="s">
        <v>1789</v>
      </c>
      <c r="T327" s="49">
        <v>1159983356.7</v>
      </c>
      <c r="U327" s="48" t="s">
        <v>620</v>
      </c>
      <c r="V327" s="46" t="s">
        <v>1790</v>
      </c>
      <c r="W327" s="51">
        <f t="shared" si="9"/>
        <v>1501</v>
      </c>
    </row>
    <row r="328" spans="1:23" s="52" customFormat="1" ht="244.5" customHeight="1">
      <c r="A328" s="42">
        <v>38</v>
      </c>
      <c r="B328" s="43" t="s">
        <v>58</v>
      </c>
      <c r="C328" s="43" t="s">
        <v>94</v>
      </c>
      <c r="D328" s="43" t="s">
        <v>181</v>
      </c>
      <c r="E328" s="44">
        <v>1</v>
      </c>
      <c r="F328" s="45" t="s">
        <v>459</v>
      </c>
      <c r="G328" s="46" t="s">
        <v>58</v>
      </c>
      <c r="H328" s="46" t="s">
        <v>58</v>
      </c>
      <c r="I328" s="47" t="s">
        <v>846</v>
      </c>
      <c r="J328" s="48" t="s">
        <v>847</v>
      </c>
      <c r="K328" s="48" t="s">
        <v>848</v>
      </c>
      <c r="L328" s="48" t="s">
        <v>214</v>
      </c>
      <c r="M328" s="48" t="s">
        <v>215</v>
      </c>
      <c r="N328" s="48" t="s">
        <v>612</v>
      </c>
      <c r="O328" s="49">
        <v>56860474.57</v>
      </c>
      <c r="P328" s="49">
        <v>553460.65</v>
      </c>
      <c r="Q328" s="49">
        <v>3208682.26</v>
      </c>
      <c r="R328" s="49">
        <v>1648820.51</v>
      </c>
      <c r="S328" s="50" t="s">
        <v>1791</v>
      </c>
      <c r="T328" s="49">
        <v>58973796.97</v>
      </c>
      <c r="U328" s="48" t="s">
        <v>620</v>
      </c>
      <c r="V328" s="46" t="s">
        <v>1792</v>
      </c>
      <c r="W328" s="51">
        <f t="shared" si="9"/>
        <v>1521</v>
      </c>
    </row>
    <row r="329" spans="1:23" s="52" customFormat="1" ht="244.5" customHeight="1">
      <c r="A329" s="42">
        <v>38</v>
      </c>
      <c r="B329" s="43" t="s">
        <v>58</v>
      </c>
      <c r="C329" s="43" t="s">
        <v>94</v>
      </c>
      <c r="D329" s="43" t="s">
        <v>181</v>
      </c>
      <c r="E329" s="44">
        <v>1</v>
      </c>
      <c r="F329" s="45" t="s">
        <v>459</v>
      </c>
      <c r="G329" s="46" t="s">
        <v>58</v>
      </c>
      <c r="H329" s="46" t="s">
        <v>58</v>
      </c>
      <c r="I329" s="47" t="s">
        <v>885</v>
      </c>
      <c r="J329" s="48" t="s">
        <v>1369</v>
      </c>
      <c r="K329" s="48" t="s">
        <v>886</v>
      </c>
      <c r="L329" s="48" t="s">
        <v>643</v>
      </c>
      <c r="M329" s="48" t="s">
        <v>357</v>
      </c>
      <c r="N329" s="48" t="s">
        <v>612</v>
      </c>
      <c r="O329" s="49">
        <v>30082400.98</v>
      </c>
      <c r="P329" s="49">
        <v>2248127.21</v>
      </c>
      <c r="Q329" s="49">
        <v>1547832.53</v>
      </c>
      <c r="R329" s="49">
        <v>2228663.91</v>
      </c>
      <c r="S329" s="50" t="s">
        <v>1793</v>
      </c>
      <c r="T329" s="49">
        <v>28867014.66</v>
      </c>
      <c r="U329" s="48" t="s">
        <v>620</v>
      </c>
      <c r="V329" s="46" t="s">
        <v>1794</v>
      </c>
      <c r="W329" s="51">
        <f t="shared" si="9"/>
        <v>1544</v>
      </c>
    </row>
    <row r="330" spans="1:23" s="52" customFormat="1" ht="198" customHeight="1">
      <c r="A330" s="42">
        <v>38</v>
      </c>
      <c r="B330" s="43" t="s">
        <v>58</v>
      </c>
      <c r="C330" s="43" t="s">
        <v>94</v>
      </c>
      <c r="D330" s="43" t="s">
        <v>181</v>
      </c>
      <c r="E330" s="44">
        <v>1</v>
      </c>
      <c r="F330" s="45" t="s">
        <v>459</v>
      </c>
      <c r="G330" s="46" t="s">
        <v>58</v>
      </c>
      <c r="H330" s="46" t="s">
        <v>58</v>
      </c>
      <c r="I330" s="47" t="s">
        <v>948</v>
      </c>
      <c r="J330" s="48" t="s">
        <v>949</v>
      </c>
      <c r="K330" s="48" t="s">
        <v>886</v>
      </c>
      <c r="L330" s="48" t="s">
        <v>214</v>
      </c>
      <c r="M330" s="48" t="s">
        <v>215</v>
      </c>
      <c r="N330" s="48" t="s">
        <v>612</v>
      </c>
      <c r="O330" s="49">
        <v>38627827.8</v>
      </c>
      <c r="P330" s="49">
        <v>0</v>
      </c>
      <c r="Q330" s="49">
        <v>2183174.05</v>
      </c>
      <c r="R330" s="49">
        <v>114780.03</v>
      </c>
      <c r="S330" s="50" t="s">
        <v>1370</v>
      </c>
      <c r="T330" s="49">
        <v>40694982.02</v>
      </c>
      <c r="U330" s="48" t="s">
        <v>620</v>
      </c>
      <c r="V330" s="46" t="s">
        <v>1795</v>
      </c>
      <c r="W330" s="51">
        <f t="shared" si="9"/>
        <v>1553</v>
      </c>
    </row>
    <row r="331" spans="1:23" s="52" customFormat="1" ht="250.5" customHeight="1">
      <c r="A331" s="42">
        <v>38</v>
      </c>
      <c r="B331" s="43" t="s">
        <v>58</v>
      </c>
      <c r="C331" s="43" t="s">
        <v>94</v>
      </c>
      <c r="D331" s="43" t="s">
        <v>181</v>
      </c>
      <c r="E331" s="44">
        <v>1</v>
      </c>
      <c r="F331" s="45" t="s">
        <v>459</v>
      </c>
      <c r="G331" s="46" t="s">
        <v>58</v>
      </c>
      <c r="H331" s="46" t="s">
        <v>58</v>
      </c>
      <c r="I331" s="47" t="s">
        <v>1063</v>
      </c>
      <c r="J331" s="48" t="s">
        <v>1064</v>
      </c>
      <c r="K331" s="48" t="s">
        <v>886</v>
      </c>
      <c r="L331" s="48" t="s">
        <v>214</v>
      </c>
      <c r="M331" s="48" t="s">
        <v>215</v>
      </c>
      <c r="N331" s="48" t="s">
        <v>612</v>
      </c>
      <c r="O331" s="49">
        <v>32474896.12</v>
      </c>
      <c r="P331" s="49">
        <v>0</v>
      </c>
      <c r="Q331" s="49">
        <v>1816145.32</v>
      </c>
      <c r="R331" s="49">
        <v>1055184.66</v>
      </c>
      <c r="S331" s="50" t="s">
        <v>1453</v>
      </c>
      <c r="T331" s="49">
        <v>33152191.77</v>
      </c>
      <c r="U331" s="48" t="s">
        <v>620</v>
      </c>
      <c r="V331" s="46" t="s">
        <v>1796</v>
      </c>
      <c r="W331" s="51">
        <f t="shared" si="9"/>
        <v>1575</v>
      </c>
    </row>
    <row r="332" spans="1:23" s="52" customFormat="1" ht="250.5" customHeight="1">
      <c r="A332" s="42">
        <v>38</v>
      </c>
      <c r="B332" s="43" t="s">
        <v>58</v>
      </c>
      <c r="C332" s="43" t="s">
        <v>94</v>
      </c>
      <c r="D332" s="43" t="s">
        <v>181</v>
      </c>
      <c r="E332" s="44">
        <v>1</v>
      </c>
      <c r="F332" s="45" t="s">
        <v>459</v>
      </c>
      <c r="G332" s="46" t="s">
        <v>58</v>
      </c>
      <c r="H332" s="46" t="s">
        <v>58</v>
      </c>
      <c r="I332" s="47" t="s">
        <v>1065</v>
      </c>
      <c r="J332" s="48" t="s">
        <v>1066</v>
      </c>
      <c r="K332" s="48" t="s">
        <v>1067</v>
      </c>
      <c r="L332" s="48" t="s">
        <v>214</v>
      </c>
      <c r="M332" s="48" t="s">
        <v>348</v>
      </c>
      <c r="N332" s="48" t="s">
        <v>612</v>
      </c>
      <c r="O332" s="49">
        <v>55206988.85</v>
      </c>
      <c r="P332" s="49">
        <v>415759.63</v>
      </c>
      <c r="Q332" s="49">
        <v>2508890.09</v>
      </c>
      <c r="R332" s="49">
        <v>3979732.59</v>
      </c>
      <c r="S332" s="50" t="s">
        <v>1797</v>
      </c>
      <c r="T332" s="49">
        <v>54151905.98</v>
      </c>
      <c r="U332" s="48" t="s">
        <v>620</v>
      </c>
      <c r="V332" s="46" t="s">
        <v>1798</v>
      </c>
      <c r="W332" s="51">
        <f t="shared" si="9"/>
        <v>1576</v>
      </c>
    </row>
    <row r="333" spans="1:23" s="52" customFormat="1" ht="250.5" customHeight="1">
      <c r="A333" s="42">
        <v>38</v>
      </c>
      <c r="B333" s="43" t="s">
        <v>58</v>
      </c>
      <c r="C333" s="43" t="s">
        <v>94</v>
      </c>
      <c r="D333" s="43" t="s">
        <v>181</v>
      </c>
      <c r="E333" s="44">
        <v>1</v>
      </c>
      <c r="F333" s="45" t="s">
        <v>459</v>
      </c>
      <c r="G333" s="46" t="s">
        <v>58</v>
      </c>
      <c r="H333" s="46" t="s">
        <v>58</v>
      </c>
      <c r="I333" s="47" t="s">
        <v>1068</v>
      </c>
      <c r="J333" s="48" t="s">
        <v>1069</v>
      </c>
      <c r="K333" s="48" t="s">
        <v>1070</v>
      </c>
      <c r="L333" s="48" t="s">
        <v>214</v>
      </c>
      <c r="M333" s="48" t="s">
        <v>215</v>
      </c>
      <c r="N333" s="48" t="s">
        <v>612</v>
      </c>
      <c r="O333" s="49">
        <v>24217993.18</v>
      </c>
      <c r="P333" s="49">
        <v>724675.94</v>
      </c>
      <c r="Q333" s="49">
        <v>1177681.29</v>
      </c>
      <c r="R333" s="49">
        <v>6093273.61</v>
      </c>
      <c r="S333" s="50" t="s">
        <v>1799</v>
      </c>
      <c r="T333" s="49">
        <v>16925657.09</v>
      </c>
      <c r="U333" s="48" t="s">
        <v>620</v>
      </c>
      <c r="V333" s="46" t="s">
        <v>1800</v>
      </c>
      <c r="W333" s="51">
        <f t="shared" si="9"/>
        <v>1577</v>
      </c>
    </row>
    <row r="334" spans="1:23" s="52" customFormat="1" ht="250.5" customHeight="1">
      <c r="A334" s="42">
        <v>38</v>
      </c>
      <c r="B334" s="43" t="s">
        <v>58</v>
      </c>
      <c r="C334" s="43" t="s">
        <v>94</v>
      </c>
      <c r="D334" s="43" t="s">
        <v>181</v>
      </c>
      <c r="E334" s="44">
        <v>1</v>
      </c>
      <c r="F334" s="45" t="s">
        <v>459</v>
      </c>
      <c r="G334" s="46" t="s">
        <v>58</v>
      </c>
      <c r="H334" s="46" t="s">
        <v>58</v>
      </c>
      <c r="I334" s="47" t="s">
        <v>1194</v>
      </c>
      <c r="J334" s="48" t="s">
        <v>1195</v>
      </c>
      <c r="K334" s="48" t="s">
        <v>1196</v>
      </c>
      <c r="L334" s="48" t="s">
        <v>214</v>
      </c>
      <c r="M334" s="48" t="s">
        <v>215</v>
      </c>
      <c r="N334" s="48" t="s">
        <v>612</v>
      </c>
      <c r="O334" s="49">
        <v>41628089.44</v>
      </c>
      <c r="P334" s="49">
        <v>800878.08</v>
      </c>
      <c r="Q334" s="49">
        <v>2374273.94</v>
      </c>
      <c r="R334" s="49">
        <v>76029.8</v>
      </c>
      <c r="S334" s="50" t="s">
        <v>1454</v>
      </c>
      <c r="T334" s="49">
        <v>44727211.66</v>
      </c>
      <c r="U334" s="48" t="s">
        <v>620</v>
      </c>
      <c r="V334" s="46" t="s">
        <v>1801</v>
      </c>
      <c r="W334" s="51">
        <f t="shared" si="9"/>
        <v>1593</v>
      </c>
    </row>
    <row r="335" spans="1:23" s="52" customFormat="1" ht="250.5" customHeight="1">
      <c r="A335" s="42">
        <v>38</v>
      </c>
      <c r="B335" s="43" t="s">
        <v>58</v>
      </c>
      <c r="C335" s="43" t="s">
        <v>94</v>
      </c>
      <c r="D335" s="43" t="s">
        <v>181</v>
      </c>
      <c r="E335" s="44">
        <v>1</v>
      </c>
      <c r="F335" s="45" t="s">
        <v>459</v>
      </c>
      <c r="G335" s="46" t="s">
        <v>58</v>
      </c>
      <c r="H335" s="46" t="s">
        <v>58</v>
      </c>
      <c r="I335" s="47" t="s">
        <v>1253</v>
      </c>
      <c r="J335" s="48" t="s">
        <v>1254</v>
      </c>
      <c r="K335" s="48" t="s">
        <v>1255</v>
      </c>
      <c r="L335" s="48" t="s">
        <v>643</v>
      </c>
      <c r="M335" s="48" t="s">
        <v>376</v>
      </c>
      <c r="N335" s="48" t="s">
        <v>612</v>
      </c>
      <c r="O335" s="49">
        <v>33603290.75</v>
      </c>
      <c r="P335" s="49">
        <v>0</v>
      </c>
      <c r="Q335" s="49">
        <v>1795555.37</v>
      </c>
      <c r="R335" s="49">
        <v>2715398.18</v>
      </c>
      <c r="S335" s="50" t="s">
        <v>1802</v>
      </c>
      <c r="T335" s="49">
        <v>30341621.11</v>
      </c>
      <c r="U335" s="48" t="s">
        <v>620</v>
      </c>
      <c r="V335" s="46" t="s">
        <v>1803</v>
      </c>
      <c r="W335" s="51">
        <f t="shared" si="9"/>
        <v>1598</v>
      </c>
    </row>
    <row r="336" spans="1:23" s="52" customFormat="1" ht="241.5" customHeight="1">
      <c r="A336" s="42">
        <v>38</v>
      </c>
      <c r="B336" s="43" t="s">
        <v>58</v>
      </c>
      <c r="C336" s="43" t="s">
        <v>94</v>
      </c>
      <c r="D336" s="43" t="s">
        <v>181</v>
      </c>
      <c r="E336" s="44">
        <v>1</v>
      </c>
      <c r="F336" s="45" t="s">
        <v>245</v>
      </c>
      <c r="G336" s="46" t="s">
        <v>246</v>
      </c>
      <c r="H336" s="46" t="s">
        <v>246</v>
      </c>
      <c r="I336" s="47" t="s">
        <v>30</v>
      </c>
      <c r="J336" s="48" t="s">
        <v>31</v>
      </c>
      <c r="K336" s="48" t="s">
        <v>32</v>
      </c>
      <c r="L336" s="48" t="s">
        <v>643</v>
      </c>
      <c r="M336" s="48" t="s">
        <v>357</v>
      </c>
      <c r="N336" s="48" t="s">
        <v>612</v>
      </c>
      <c r="O336" s="49">
        <v>10097112.92</v>
      </c>
      <c r="P336" s="49">
        <v>0</v>
      </c>
      <c r="Q336" s="49">
        <v>567453.81</v>
      </c>
      <c r="R336" s="49">
        <v>4825012.98</v>
      </c>
      <c r="S336" s="50" t="s">
        <v>1804</v>
      </c>
      <c r="T336" s="49">
        <v>5839553.75</v>
      </c>
      <c r="U336" s="48" t="s">
        <v>217</v>
      </c>
      <c r="V336" s="46" t="s">
        <v>1113</v>
      </c>
      <c r="W336" s="51">
        <f t="shared" si="9"/>
        <v>1110</v>
      </c>
    </row>
    <row r="337" spans="1:23" s="52" customFormat="1" ht="150.75" customHeight="1">
      <c r="A337" s="42">
        <v>38</v>
      </c>
      <c r="B337" s="43" t="s">
        <v>58</v>
      </c>
      <c r="C337" s="43" t="s">
        <v>94</v>
      </c>
      <c r="D337" s="43" t="s">
        <v>181</v>
      </c>
      <c r="E337" s="44">
        <v>1</v>
      </c>
      <c r="F337" s="45" t="s">
        <v>245</v>
      </c>
      <c r="G337" s="46" t="s">
        <v>246</v>
      </c>
      <c r="H337" s="46" t="s">
        <v>246</v>
      </c>
      <c r="I337" s="47" t="s">
        <v>714</v>
      </c>
      <c r="J337" s="48" t="s">
        <v>166</v>
      </c>
      <c r="K337" s="48" t="s">
        <v>167</v>
      </c>
      <c r="L337" s="48" t="s">
        <v>643</v>
      </c>
      <c r="M337" s="48" t="s">
        <v>738</v>
      </c>
      <c r="N337" s="48" t="s">
        <v>727</v>
      </c>
      <c r="O337" s="49">
        <v>365216.57</v>
      </c>
      <c r="P337" s="49">
        <v>0</v>
      </c>
      <c r="Q337" s="49">
        <v>18284.94</v>
      </c>
      <c r="R337" s="49">
        <v>34890.6</v>
      </c>
      <c r="S337" s="50" t="s">
        <v>1311</v>
      </c>
      <c r="T337" s="49">
        <v>348610.91</v>
      </c>
      <c r="U337" s="48" t="s">
        <v>217</v>
      </c>
      <c r="V337" s="46" t="s">
        <v>1120</v>
      </c>
      <c r="W337" s="51">
        <f t="shared" si="9"/>
        <v>1468</v>
      </c>
    </row>
    <row r="338" spans="1:23" s="52" customFormat="1" ht="408.75" customHeight="1">
      <c r="A338" s="42">
        <v>38</v>
      </c>
      <c r="B338" s="43" t="s">
        <v>58</v>
      </c>
      <c r="C338" s="43" t="s">
        <v>94</v>
      </c>
      <c r="D338" s="43" t="s">
        <v>181</v>
      </c>
      <c r="E338" s="44">
        <v>1</v>
      </c>
      <c r="F338" s="45" t="s">
        <v>877</v>
      </c>
      <c r="G338" s="46" t="s">
        <v>878</v>
      </c>
      <c r="H338" s="46" t="s">
        <v>878</v>
      </c>
      <c r="I338" s="47" t="s">
        <v>879</v>
      </c>
      <c r="J338" s="48" t="s">
        <v>880</v>
      </c>
      <c r="K338" s="48" t="s">
        <v>881</v>
      </c>
      <c r="L338" s="48" t="s">
        <v>643</v>
      </c>
      <c r="M338" s="48" t="s">
        <v>882</v>
      </c>
      <c r="N338" s="48" t="s">
        <v>612</v>
      </c>
      <c r="O338" s="49">
        <v>572332.75</v>
      </c>
      <c r="P338" s="49">
        <v>0</v>
      </c>
      <c r="Q338" s="49">
        <v>11238.69</v>
      </c>
      <c r="R338" s="49">
        <v>122752.67</v>
      </c>
      <c r="S338" s="50" t="s">
        <v>1805</v>
      </c>
      <c r="T338" s="49">
        <v>460818.77</v>
      </c>
      <c r="U338" s="48" t="s">
        <v>620</v>
      </c>
      <c r="V338" s="46" t="s">
        <v>1806</v>
      </c>
      <c r="W338" s="51">
        <f t="shared" si="9"/>
        <v>1543</v>
      </c>
    </row>
    <row r="339" spans="1:23" s="52" customFormat="1" ht="243.75" customHeight="1">
      <c r="A339" s="42">
        <v>38</v>
      </c>
      <c r="B339" s="43" t="s">
        <v>58</v>
      </c>
      <c r="C339" s="43" t="s">
        <v>94</v>
      </c>
      <c r="D339" s="43" t="s">
        <v>181</v>
      </c>
      <c r="E339" s="44">
        <v>1</v>
      </c>
      <c r="F339" s="45" t="s">
        <v>33</v>
      </c>
      <c r="G339" s="46" t="s">
        <v>96</v>
      </c>
      <c r="H339" s="46" t="s">
        <v>96</v>
      </c>
      <c r="I339" s="47" t="s">
        <v>97</v>
      </c>
      <c r="J339" s="48" t="s">
        <v>98</v>
      </c>
      <c r="K339" s="48" t="s">
        <v>241</v>
      </c>
      <c r="L339" s="48" t="s">
        <v>643</v>
      </c>
      <c r="M339" s="48" t="s">
        <v>585</v>
      </c>
      <c r="N339" s="48" t="s">
        <v>612</v>
      </c>
      <c r="O339" s="49">
        <v>71558974</v>
      </c>
      <c r="P339" s="49">
        <v>2727855</v>
      </c>
      <c r="Q339" s="49">
        <v>7304407</v>
      </c>
      <c r="R339" s="49">
        <v>30967629</v>
      </c>
      <c r="S339" s="50" t="s">
        <v>1312</v>
      </c>
      <c r="T339" s="49">
        <v>50623607</v>
      </c>
      <c r="U339" s="48" t="s">
        <v>217</v>
      </c>
      <c r="V339" s="46" t="s">
        <v>921</v>
      </c>
      <c r="W339" s="51">
        <f t="shared" si="9"/>
        <v>1106</v>
      </c>
    </row>
    <row r="340" spans="1:23" s="52" customFormat="1" ht="341.25" customHeight="1">
      <c r="A340" s="42">
        <v>38</v>
      </c>
      <c r="B340" s="43" t="s">
        <v>58</v>
      </c>
      <c r="C340" s="43" t="s">
        <v>94</v>
      </c>
      <c r="D340" s="43" t="s">
        <v>181</v>
      </c>
      <c r="E340" s="44">
        <v>1</v>
      </c>
      <c r="F340" s="45" t="s">
        <v>1039</v>
      </c>
      <c r="G340" s="46" t="s">
        <v>1040</v>
      </c>
      <c r="H340" s="46" t="s">
        <v>1040</v>
      </c>
      <c r="I340" s="47" t="s">
        <v>1041</v>
      </c>
      <c r="J340" s="48" t="s">
        <v>1042</v>
      </c>
      <c r="K340" s="48" t="s">
        <v>1043</v>
      </c>
      <c r="L340" s="48" t="s">
        <v>480</v>
      </c>
      <c r="M340" s="48" t="s">
        <v>550</v>
      </c>
      <c r="N340" s="48" t="s">
        <v>216</v>
      </c>
      <c r="O340" s="49">
        <v>10661070.92</v>
      </c>
      <c r="P340" s="49">
        <v>117902.1</v>
      </c>
      <c r="Q340" s="49">
        <v>445745.87</v>
      </c>
      <c r="R340" s="49">
        <v>4870676.87</v>
      </c>
      <c r="S340" s="50" t="s">
        <v>1313</v>
      </c>
      <c r="T340" s="49">
        <v>6354042.02</v>
      </c>
      <c r="U340" s="48" t="s">
        <v>620</v>
      </c>
      <c r="V340" s="46" t="s">
        <v>1106</v>
      </c>
      <c r="W340" s="51">
        <f t="shared" si="9"/>
        <v>1570</v>
      </c>
    </row>
    <row r="341" spans="1:23" s="52" customFormat="1" ht="215.25" customHeight="1">
      <c r="A341" s="42">
        <v>38</v>
      </c>
      <c r="B341" s="43" t="s">
        <v>58</v>
      </c>
      <c r="C341" s="43" t="s">
        <v>94</v>
      </c>
      <c r="D341" s="43" t="s">
        <v>181</v>
      </c>
      <c r="E341" s="44">
        <v>1</v>
      </c>
      <c r="F341" s="45" t="s">
        <v>670</v>
      </c>
      <c r="G341" s="46" t="s">
        <v>671</v>
      </c>
      <c r="H341" s="46" t="s">
        <v>671</v>
      </c>
      <c r="I341" s="47" t="s">
        <v>672</v>
      </c>
      <c r="J341" s="48" t="s">
        <v>673</v>
      </c>
      <c r="K341" s="48" t="s">
        <v>401</v>
      </c>
      <c r="L341" s="48" t="s">
        <v>643</v>
      </c>
      <c r="M341" s="48" t="s">
        <v>357</v>
      </c>
      <c r="N341" s="48" t="s">
        <v>612</v>
      </c>
      <c r="O341" s="49">
        <v>12827080.01</v>
      </c>
      <c r="P341" s="49">
        <v>0</v>
      </c>
      <c r="Q341" s="49">
        <v>661380.61</v>
      </c>
      <c r="R341" s="49">
        <v>214836.65</v>
      </c>
      <c r="S341" s="50" t="s">
        <v>1314</v>
      </c>
      <c r="T341" s="49">
        <v>13273623.97</v>
      </c>
      <c r="U341" s="48" t="s">
        <v>620</v>
      </c>
      <c r="V341" s="46" t="s">
        <v>922</v>
      </c>
      <c r="W341" s="51">
        <f t="shared" si="9"/>
        <v>1108</v>
      </c>
    </row>
    <row r="342" spans="1:23" s="52" customFormat="1" ht="150.75" customHeight="1">
      <c r="A342" s="42">
        <v>38</v>
      </c>
      <c r="B342" s="43" t="s">
        <v>58</v>
      </c>
      <c r="C342" s="43" t="s">
        <v>94</v>
      </c>
      <c r="D342" s="43" t="s">
        <v>181</v>
      </c>
      <c r="E342" s="44">
        <v>1</v>
      </c>
      <c r="F342" s="45" t="s">
        <v>402</v>
      </c>
      <c r="G342" s="46" t="s">
        <v>403</v>
      </c>
      <c r="H342" s="46" t="s">
        <v>403</v>
      </c>
      <c r="I342" s="47" t="s">
        <v>404</v>
      </c>
      <c r="J342" s="48" t="s">
        <v>405</v>
      </c>
      <c r="K342" s="48" t="s">
        <v>406</v>
      </c>
      <c r="L342" s="48" t="s">
        <v>643</v>
      </c>
      <c r="M342" s="48" t="s">
        <v>357</v>
      </c>
      <c r="N342" s="48" t="s">
        <v>727</v>
      </c>
      <c r="O342" s="49">
        <v>0</v>
      </c>
      <c r="P342" s="49">
        <v>0</v>
      </c>
      <c r="Q342" s="49">
        <v>0</v>
      </c>
      <c r="R342" s="49">
        <v>0</v>
      </c>
      <c r="S342" s="50" t="s">
        <v>1455</v>
      </c>
      <c r="T342" s="49">
        <v>0</v>
      </c>
      <c r="U342" s="48" t="s">
        <v>620</v>
      </c>
      <c r="V342" s="46" t="s">
        <v>1807</v>
      </c>
      <c r="W342" s="51">
        <f t="shared" si="9"/>
        <v>1238</v>
      </c>
    </row>
    <row r="343" spans="1:23" s="52" customFormat="1" ht="294.75" customHeight="1">
      <c r="A343" s="42">
        <v>38</v>
      </c>
      <c r="B343" s="43" t="s">
        <v>58</v>
      </c>
      <c r="C343" s="43" t="s">
        <v>94</v>
      </c>
      <c r="D343" s="43" t="s">
        <v>181</v>
      </c>
      <c r="E343" s="44">
        <v>1</v>
      </c>
      <c r="F343" s="45" t="s">
        <v>402</v>
      </c>
      <c r="G343" s="46" t="s">
        <v>403</v>
      </c>
      <c r="H343" s="46" t="s">
        <v>403</v>
      </c>
      <c r="I343" s="47" t="s">
        <v>1094</v>
      </c>
      <c r="J343" s="48" t="s">
        <v>1095</v>
      </c>
      <c r="K343" s="48" t="s">
        <v>1096</v>
      </c>
      <c r="L343" s="48" t="s">
        <v>643</v>
      </c>
      <c r="M343" s="48" t="s">
        <v>357</v>
      </c>
      <c r="N343" s="48" t="s">
        <v>216</v>
      </c>
      <c r="O343" s="49">
        <v>2798611.54</v>
      </c>
      <c r="P343" s="49">
        <v>0</v>
      </c>
      <c r="Q343" s="49">
        <v>197619.44</v>
      </c>
      <c r="R343" s="49">
        <v>764009.63</v>
      </c>
      <c r="S343" s="50" t="s">
        <v>1315</v>
      </c>
      <c r="T343" s="49">
        <v>2232221.35</v>
      </c>
      <c r="U343" s="48" t="s">
        <v>620</v>
      </c>
      <c r="V343" s="46" t="s">
        <v>1097</v>
      </c>
      <c r="W343" s="51">
        <f t="shared" si="9"/>
        <v>1583</v>
      </c>
    </row>
    <row r="344" spans="1:23" s="52" customFormat="1" ht="223.5" customHeight="1">
      <c r="A344" s="42">
        <v>38</v>
      </c>
      <c r="B344" s="43" t="s">
        <v>58</v>
      </c>
      <c r="C344" s="43" t="s">
        <v>94</v>
      </c>
      <c r="D344" s="43" t="s">
        <v>181</v>
      </c>
      <c r="E344" s="44">
        <v>1</v>
      </c>
      <c r="F344" s="45" t="s">
        <v>407</v>
      </c>
      <c r="G344" s="46" t="s">
        <v>408</v>
      </c>
      <c r="H344" s="46" t="s">
        <v>408</v>
      </c>
      <c r="I344" s="47" t="s">
        <v>409</v>
      </c>
      <c r="J344" s="48" t="s">
        <v>497</v>
      </c>
      <c r="K344" s="48" t="s">
        <v>830</v>
      </c>
      <c r="L344" s="48" t="s">
        <v>643</v>
      </c>
      <c r="M344" s="48" t="s">
        <v>584</v>
      </c>
      <c r="N344" s="48" t="s">
        <v>612</v>
      </c>
      <c r="O344" s="49">
        <v>51798219.47</v>
      </c>
      <c r="P344" s="49">
        <v>-35567882.11</v>
      </c>
      <c r="Q344" s="49">
        <v>638969.48</v>
      </c>
      <c r="R344" s="49">
        <v>12211933.32</v>
      </c>
      <c r="S344" s="50" t="s">
        <v>1808</v>
      </c>
      <c r="T344" s="49">
        <v>4657373.52</v>
      </c>
      <c r="U344" s="48" t="s">
        <v>620</v>
      </c>
      <c r="V344" s="46" t="s">
        <v>1809</v>
      </c>
      <c r="W344" s="51">
        <f t="shared" si="9"/>
        <v>1405</v>
      </c>
    </row>
    <row r="345" spans="1:23" s="52" customFormat="1" ht="223.5" customHeight="1">
      <c r="A345" s="42">
        <v>38</v>
      </c>
      <c r="B345" s="43" t="s">
        <v>58</v>
      </c>
      <c r="C345" s="43" t="s">
        <v>94</v>
      </c>
      <c r="D345" s="43" t="s">
        <v>181</v>
      </c>
      <c r="E345" s="44">
        <v>1</v>
      </c>
      <c r="F345" s="45" t="s">
        <v>230</v>
      </c>
      <c r="G345" s="46" t="s">
        <v>773</v>
      </c>
      <c r="H345" s="46" t="s">
        <v>773</v>
      </c>
      <c r="I345" s="47" t="s">
        <v>662</v>
      </c>
      <c r="J345" s="48" t="s">
        <v>663</v>
      </c>
      <c r="K345" s="48" t="s">
        <v>831</v>
      </c>
      <c r="L345" s="48" t="s">
        <v>643</v>
      </c>
      <c r="M345" s="48" t="s">
        <v>357</v>
      </c>
      <c r="N345" s="48" t="s">
        <v>612</v>
      </c>
      <c r="O345" s="49">
        <v>4645520.61</v>
      </c>
      <c r="P345" s="49">
        <v>0</v>
      </c>
      <c r="Q345" s="49">
        <v>242530.07</v>
      </c>
      <c r="R345" s="49">
        <v>27840</v>
      </c>
      <c r="S345" s="50" t="s">
        <v>1316</v>
      </c>
      <c r="T345" s="49">
        <v>4860210.68</v>
      </c>
      <c r="U345" s="48" t="s">
        <v>620</v>
      </c>
      <c r="V345" s="46" t="s">
        <v>1810</v>
      </c>
      <c r="W345" s="51">
        <f t="shared" si="9"/>
        <v>1107</v>
      </c>
    </row>
    <row r="346" spans="1:23" s="52" customFormat="1" ht="180.75" customHeight="1">
      <c r="A346" s="42">
        <v>38</v>
      </c>
      <c r="B346" s="43" t="s">
        <v>58</v>
      </c>
      <c r="C346" s="43" t="s">
        <v>94</v>
      </c>
      <c r="D346" s="43" t="s">
        <v>181</v>
      </c>
      <c r="E346" s="44">
        <v>1</v>
      </c>
      <c r="F346" s="45" t="s">
        <v>664</v>
      </c>
      <c r="G346" s="46" t="s">
        <v>1028</v>
      </c>
      <c r="H346" s="46" t="s">
        <v>665</v>
      </c>
      <c r="I346" s="47" t="s">
        <v>666</v>
      </c>
      <c r="J346" s="48" t="s">
        <v>667</v>
      </c>
      <c r="K346" s="48" t="s">
        <v>467</v>
      </c>
      <c r="L346" s="48" t="s">
        <v>480</v>
      </c>
      <c r="M346" s="48" t="s">
        <v>1012</v>
      </c>
      <c r="N346" s="48" t="s">
        <v>612</v>
      </c>
      <c r="O346" s="49">
        <v>44364.98</v>
      </c>
      <c r="P346" s="49">
        <v>0</v>
      </c>
      <c r="Q346" s="49">
        <v>9564.52</v>
      </c>
      <c r="R346" s="49">
        <v>53929.5</v>
      </c>
      <c r="S346" s="50" t="s">
        <v>1811</v>
      </c>
      <c r="T346" s="49">
        <v>0</v>
      </c>
      <c r="U346" s="48" t="s">
        <v>620</v>
      </c>
      <c r="V346" s="46" t="s">
        <v>1812</v>
      </c>
      <c r="W346" s="51">
        <f t="shared" si="9"/>
        <v>1098</v>
      </c>
    </row>
    <row r="347" spans="1:23" s="52" customFormat="1" ht="305.25" customHeight="1">
      <c r="A347" s="42">
        <v>38</v>
      </c>
      <c r="B347" s="43" t="s">
        <v>58</v>
      </c>
      <c r="C347" s="43" t="s">
        <v>94</v>
      </c>
      <c r="D347" s="43" t="s">
        <v>181</v>
      </c>
      <c r="E347" s="44">
        <v>1</v>
      </c>
      <c r="F347" s="45" t="s">
        <v>861</v>
      </c>
      <c r="G347" s="46" t="s">
        <v>862</v>
      </c>
      <c r="H347" s="46" t="s">
        <v>862</v>
      </c>
      <c r="I347" s="47" t="s">
        <v>863</v>
      </c>
      <c r="J347" s="48" t="s">
        <v>864</v>
      </c>
      <c r="K347" s="48" t="s">
        <v>865</v>
      </c>
      <c r="L347" s="48" t="s">
        <v>643</v>
      </c>
      <c r="M347" s="48" t="s">
        <v>357</v>
      </c>
      <c r="N347" s="48" t="s">
        <v>216</v>
      </c>
      <c r="O347" s="49">
        <v>1338983.98</v>
      </c>
      <c r="P347" s="49">
        <v>4567380</v>
      </c>
      <c r="Q347" s="49">
        <v>51016.65</v>
      </c>
      <c r="R347" s="49">
        <v>5941343.2</v>
      </c>
      <c r="S347" s="50" t="s">
        <v>1317</v>
      </c>
      <c r="T347" s="49">
        <v>16037.43</v>
      </c>
      <c r="U347" s="48" t="s">
        <v>620</v>
      </c>
      <c r="V347" s="46" t="s">
        <v>1813</v>
      </c>
      <c r="W347" s="51">
        <f t="shared" si="9"/>
        <v>1534</v>
      </c>
    </row>
    <row r="348" spans="1:23" s="52" customFormat="1" ht="324.75" customHeight="1">
      <c r="A348" s="42">
        <v>38</v>
      </c>
      <c r="B348" s="43" t="s">
        <v>58</v>
      </c>
      <c r="C348" s="43" t="s">
        <v>94</v>
      </c>
      <c r="D348" s="43" t="s">
        <v>181</v>
      </c>
      <c r="E348" s="44">
        <v>1</v>
      </c>
      <c r="F348" s="45" t="s">
        <v>99</v>
      </c>
      <c r="G348" s="46" t="s">
        <v>623</v>
      </c>
      <c r="H348" s="46" t="s">
        <v>623</v>
      </c>
      <c r="I348" s="47" t="s">
        <v>711</v>
      </c>
      <c r="J348" s="48" t="s">
        <v>896</v>
      </c>
      <c r="K348" s="48" t="s">
        <v>832</v>
      </c>
      <c r="L348" s="48" t="s">
        <v>643</v>
      </c>
      <c r="M348" s="48" t="s">
        <v>586</v>
      </c>
      <c r="N348" s="48" t="s">
        <v>612</v>
      </c>
      <c r="O348" s="49">
        <v>58146254.39</v>
      </c>
      <c r="P348" s="49">
        <v>1690181.61</v>
      </c>
      <c r="Q348" s="49">
        <v>2374304.05</v>
      </c>
      <c r="R348" s="49">
        <v>56361639.86</v>
      </c>
      <c r="S348" s="50" t="s">
        <v>1814</v>
      </c>
      <c r="T348" s="49">
        <v>5849100.19</v>
      </c>
      <c r="U348" s="48" t="s">
        <v>620</v>
      </c>
      <c r="V348" s="46" t="s">
        <v>1815</v>
      </c>
      <c r="W348" s="51">
        <f t="shared" si="9"/>
        <v>1109</v>
      </c>
    </row>
    <row r="349" spans="1:23" s="52" customFormat="1" ht="315.75" customHeight="1">
      <c r="A349" s="42">
        <v>38</v>
      </c>
      <c r="B349" s="43" t="s">
        <v>58</v>
      </c>
      <c r="C349" s="43" t="s">
        <v>94</v>
      </c>
      <c r="D349" s="43" t="s">
        <v>181</v>
      </c>
      <c r="E349" s="44">
        <v>1</v>
      </c>
      <c r="F349" s="45" t="s">
        <v>712</v>
      </c>
      <c r="G349" s="46" t="s">
        <v>833</v>
      </c>
      <c r="H349" s="46" t="s">
        <v>833</v>
      </c>
      <c r="I349" s="47" t="s">
        <v>502</v>
      </c>
      <c r="J349" s="48" t="s">
        <v>503</v>
      </c>
      <c r="K349" s="48" t="s">
        <v>504</v>
      </c>
      <c r="L349" s="48" t="s">
        <v>643</v>
      </c>
      <c r="M349" s="48" t="s">
        <v>357</v>
      </c>
      <c r="N349" s="48" t="s">
        <v>216</v>
      </c>
      <c r="O349" s="49">
        <v>76737637</v>
      </c>
      <c r="P349" s="49">
        <v>481640.28</v>
      </c>
      <c r="Q349" s="49">
        <v>3214221.18</v>
      </c>
      <c r="R349" s="49">
        <v>38219222.91</v>
      </c>
      <c r="S349" s="50" t="s">
        <v>1816</v>
      </c>
      <c r="T349" s="49">
        <v>42214275.55</v>
      </c>
      <c r="U349" s="48" t="s">
        <v>620</v>
      </c>
      <c r="V349" s="46" t="s">
        <v>1817</v>
      </c>
      <c r="W349" s="51">
        <f t="shared" si="9"/>
        <v>1128</v>
      </c>
    </row>
    <row r="350" spans="1:23" s="52" customFormat="1" ht="150.75" customHeight="1">
      <c r="A350" s="42">
        <v>38</v>
      </c>
      <c r="B350" s="43" t="s">
        <v>58</v>
      </c>
      <c r="C350" s="43" t="s">
        <v>94</v>
      </c>
      <c r="D350" s="43" t="s">
        <v>181</v>
      </c>
      <c r="E350" s="44">
        <v>1</v>
      </c>
      <c r="F350" s="45" t="s">
        <v>505</v>
      </c>
      <c r="G350" s="46" t="s">
        <v>506</v>
      </c>
      <c r="H350" s="46" t="s">
        <v>506</v>
      </c>
      <c r="I350" s="47" t="s">
        <v>509</v>
      </c>
      <c r="J350" s="48" t="s">
        <v>510</v>
      </c>
      <c r="K350" s="48" t="s">
        <v>511</v>
      </c>
      <c r="L350" s="48" t="s">
        <v>643</v>
      </c>
      <c r="M350" s="48" t="s">
        <v>586</v>
      </c>
      <c r="N350" s="48" t="s">
        <v>727</v>
      </c>
      <c r="O350" s="49">
        <v>0</v>
      </c>
      <c r="P350" s="49">
        <v>0</v>
      </c>
      <c r="Q350" s="49">
        <v>0</v>
      </c>
      <c r="R350" s="49">
        <v>0</v>
      </c>
      <c r="S350" s="50" t="s">
        <v>1818</v>
      </c>
      <c r="T350" s="49">
        <v>0</v>
      </c>
      <c r="U350" s="48" t="s">
        <v>620</v>
      </c>
      <c r="V350" s="46" t="s">
        <v>1819</v>
      </c>
      <c r="W350" s="51">
        <f t="shared" si="9"/>
        <v>128</v>
      </c>
    </row>
    <row r="351" spans="1:23" s="52" customFormat="1" ht="205.5" customHeight="1">
      <c r="A351" s="42">
        <v>38</v>
      </c>
      <c r="B351" s="43" t="s">
        <v>58</v>
      </c>
      <c r="C351" s="43" t="s">
        <v>94</v>
      </c>
      <c r="D351" s="43" t="s">
        <v>181</v>
      </c>
      <c r="E351" s="44">
        <v>1</v>
      </c>
      <c r="F351" s="45" t="s">
        <v>505</v>
      </c>
      <c r="G351" s="46" t="s">
        <v>506</v>
      </c>
      <c r="H351" s="46" t="s">
        <v>506</v>
      </c>
      <c r="I351" s="47" t="s">
        <v>507</v>
      </c>
      <c r="J351" s="48" t="s">
        <v>508</v>
      </c>
      <c r="K351" s="48" t="s">
        <v>458</v>
      </c>
      <c r="L351" s="48" t="s">
        <v>643</v>
      </c>
      <c r="M351" s="48" t="s">
        <v>586</v>
      </c>
      <c r="N351" s="48" t="s">
        <v>612</v>
      </c>
      <c r="O351" s="49">
        <v>16100943.76</v>
      </c>
      <c r="P351" s="49">
        <v>0</v>
      </c>
      <c r="Q351" s="49">
        <v>305836.04</v>
      </c>
      <c r="R351" s="49">
        <v>16167903.51</v>
      </c>
      <c r="S351" s="50" t="s">
        <v>1820</v>
      </c>
      <c r="T351" s="49">
        <v>238876.29</v>
      </c>
      <c r="U351" s="48" t="s">
        <v>620</v>
      </c>
      <c r="V351" s="46" t="s">
        <v>923</v>
      </c>
      <c r="W351" s="51">
        <f t="shared" si="9"/>
        <v>1164</v>
      </c>
    </row>
    <row r="352" spans="1:23" s="41" customFormat="1" ht="12.75" outlineLevel="2">
      <c r="A352" s="24"/>
      <c r="B352" s="54" t="s">
        <v>250</v>
      </c>
      <c r="C352" s="55"/>
      <c r="D352" s="55"/>
      <c r="E352" s="20">
        <f>SUBTOTAL(9,E353:E388)</f>
        <v>36</v>
      </c>
      <c r="F352" s="21"/>
      <c r="G352" s="21"/>
      <c r="H352" s="21"/>
      <c r="I352" s="22"/>
      <c r="J352" s="21"/>
      <c r="K352" s="21"/>
      <c r="L352" s="21"/>
      <c r="M352" s="21"/>
      <c r="N352" s="21"/>
      <c r="O352" s="23"/>
      <c r="P352" s="23"/>
      <c r="Q352" s="23"/>
      <c r="R352" s="23"/>
      <c r="S352" s="21"/>
      <c r="T352" s="23"/>
      <c r="U352" s="21"/>
      <c r="V352" s="21"/>
      <c r="W352" s="40"/>
    </row>
    <row r="353" spans="1:23" s="52" customFormat="1" ht="254.25" customHeight="1">
      <c r="A353" s="42">
        <v>38</v>
      </c>
      <c r="B353" s="43" t="s">
        <v>58</v>
      </c>
      <c r="C353" s="43" t="s">
        <v>94</v>
      </c>
      <c r="D353" s="43" t="s">
        <v>478</v>
      </c>
      <c r="E353" s="44">
        <v>1</v>
      </c>
      <c r="F353" s="45" t="s">
        <v>459</v>
      </c>
      <c r="G353" s="46" t="s">
        <v>58</v>
      </c>
      <c r="H353" s="46" t="s">
        <v>514</v>
      </c>
      <c r="I353" s="47">
        <v>20023810001240</v>
      </c>
      <c r="J353" s="48" t="s">
        <v>1121</v>
      </c>
      <c r="K353" s="48" t="s">
        <v>1122</v>
      </c>
      <c r="L353" s="48" t="s">
        <v>214</v>
      </c>
      <c r="M353" s="48" t="s">
        <v>215</v>
      </c>
      <c r="N353" s="48" t="s">
        <v>612</v>
      </c>
      <c r="O353" s="49">
        <v>171805014.91</v>
      </c>
      <c r="P353" s="49">
        <v>45546595.38</v>
      </c>
      <c r="Q353" s="49">
        <v>10522029.64</v>
      </c>
      <c r="R353" s="49">
        <v>150643.63</v>
      </c>
      <c r="S353" s="50" t="s">
        <v>1821</v>
      </c>
      <c r="T353" s="49">
        <v>173791667.64</v>
      </c>
      <c r="U353" s="48" t="s">
        <v>620</v>
      </c>
      <c r="V353" s="46" t="s">
        <v>1822</v>
      </c>
      <c r="W353" s="51">
        <f aca="true" t="shared" si="10" ref="W353:W388">IF(OR(LEFT(I353)="7",LEFT(I353,1)="8"),VALUE(RIGHT(I353,3)),VALUE(RIGHT(I353,4)))</f>
        <v>1240</v>
      </c>
    </row>
    <row r="354" spans="1:23" s="52" customFormat="1" ht="246.75" customHeight="1">
      <c r="A354" s="42">
        <v>38</v>
      </c>
      <c r="B354" s="43" t="s">
        <v>58</v>
      </c>
      <c r="C354" s="43" t="s">
        <v>94</v>
      </c>
      <c r="D354" s="43" t="s">
        <v>478</v>
      </c>
      <c r="E354" s="44">
        <v>1</v>
      </c>
      <c r="F354" s="45" t="s">
        <v>459</v>
      </c>
      <c r="G354" s="46" t="s">
        <v>58</v>
      </c>
      <c r="H354" s="46" t="s">
        <v>68</v>
      </c>
      <c r="I354" s="47">
        <v>20023810001241</v>
      </c>
      <c r="J354" s="48" t="s">
        <v>788</v>
      </c>
      <c r="K354" s="48" t="s">
        <v>1175</v>
      </c>
      <c r="L354" s="48" t="s">
        <v>643</v>
      </c>
      <c r="M354" s="48" t="s">
        <v>586</v>
      </c>
      <c r="N354" s="48" t="s">
        <v>612</v>
      </c>
      <c r="O354" s="49">
        <v>240966360.49</v>
      </c>
      <c r="P354" s="49">
        <v>0</v>
      </c>
      <c r="Q354" s="49">
        <v>13628226.3</v>
      </c>
      <c r="R354" s="49">
        <v>148411.29</v>
      </c>
      <c r="S354" s="50" t="s">
        <v>1456</v>
      </c>
      <c r="T354" s="49">
        <v>254445456.3</v>
      </c>
      <c r="U354" s="48" t="s">
        <v>620</v>
      </c>
      <c r="V354" s="46" t="s">
        <v>1823</v>
      </c>
      <c r="W354" s="51">
        <f t="shared" si="10"/>
        <v>1241</v>
      </c>
    </row>
    <row r="355" spans="1:23" s="52" customFormat="1" ht="263.25" customHeight="1">
      <c r="A355" s="42">
        <v>38</v>
      </c>
      <c r="B355" s="43" t="s">
        <v>58</v>
      </c>
      <c r="C355" s="43" t="s">
        <v>94</v>
      </c>
      <c r="D355" s="43" t="s">
        <v>478</v>
      </c>
      <c r="E355" s="44">
        <v>1</v>
      </c>
      <c r="F355" s="45" t="s">
        <v>459</v>
      </c>
      <c r="G355" s="46" t="s">
        <v>58</v>
      </c>
      <c r="H355" s="46" t="s">
        <v>482</v>
      </c>
      <c r="I355" s="47">
        <v>20023810001242</v>
      </c>
      <c r="J355" s="48" t="s">
        <v>1123</v>
      </c>
      <c r="K355" s="48" t="s">
        <v>1124</v>
      </c>
      <c r="L355" s="48" t="s">
        <v>214</v>
      </c>
      <c r="M355" s="48" t="s">
        <v>215</v>
      </c>
      <c r="N355" s="48" t="s">
        <v>612</v>
      </c>
      <c r="O355" s="49">
        <v>26482586.21</v>
      </c>
      <c r="P355" s="49">
        <v>12947.89</v>
      </c>
      <c r="Q355" s="49">
        <v>1495438.26</v>
      </c>
      <c r="R355" s="49">
        <v>605716.41</v>
      </c>
      <c r="S355" s="50" t="s">
        <v>1824</v>
      </c>
      <c r="T355" s="49">
        <v>27385255.95</v>
      </c>
      <c r="U355" s="48" t="s">
        <v>620</v>
      </c>
      <c r="V355" s="46" t="s">
        <v>1825</v>
      </c>
      <c r="W355" s="51">
        <f t="shared" si="10"/>
        <v>1242</v>
      </c>
    </row>
    <row r="356" spans="1:23" s="52" customFormat="1" ht="263.25" customHeight="1">
      <c r="A356" s="42">
        <v>38</v>
      </c>
      <c r="B356" s="43" t="s">
        <v>58</v>
      </c>
      <c r="C356" s="43" t="s">
        <v>94</v>
      </c>
      <c r="D356" s="43" t="s">
        <v>478</v>
      </c>
      <c r="E356" s="44">
        <v>1</v>
      </c>
      <c r="F356" s="45" t="s">
        <v>459</v>
      </c>
      <c r="G356" s="46" t="s">
        <v>58</v>
      </c>
      <c r="H356" s="46" t="s">
        <v>547</v>
      </c>
      <c r="I356" s="47">
        <v>20023810001243</v>
      </c>
      <c r="J356" s="48" t="s">
        <v>1125</v>
      </c>
      <c r="K356" s="48" t="s">
        <v>1126</v>
      </c>
      <c r="L356" s="48" t="s">
        <v>214</v>
      </c>
      <c r="M356" s="48" t="s">
        <v>215</v>
      </c>
      <c r="N356" s="48" t="s">
        <v>612</v>
      </c>
      <c r="O356" s="49">
        <v>103257774.76</v>
      </c>
      <c r="P356" s="49">
        <v>0</v>
      </c>
      <c r="Q356" s="49">
        <v>5836437.7</v>
      </c>
      <c r="R356" s="49">
        <v>119298.8</v>
      </c>
      <c r="S356" s="50" t="s">
        <v>1826</v>
      </c>
      <c r="T356" s="49">
        <v>108974913.58</v>
      </c>
      <c r="U356" s="48" t="s">
        <v>620</v>
      </c>
      <c r="V356" s="46" t="s">
        <v>1827</v>
      </c>
      <c r="W356" s="51">
        <f t="shared" si="10"/>
        <v>1243</v>
      </c>
    </row>
    <row r="357" spans="1:23" s="52" customFormat="1" ht="263.25" customHeight="1">
      <c r="A357" s="42">
        <v>38</v>
      </c>
      <c r="B357" s="43" t="s">
        <v>58</v>
      </c>
      <c r="C357" s="43" t="s">
        <v>94</v>
      </c>
      <c r="D357" s="43" t="s">
        <v>478</v>
      </c>
      <c r="E357" s="44">
        <v>1</v>
      </c>
      <c r="F357" s="45" t="s">
        <v>459</v>
      </c>
      <c r="G357" s="46" t="s">
        <v>58</v>
      </c>
      <c r="H357" s="46" t="s">
        <v>632</v>
      </c>
      <c r="I357" s="47">
        <v>20023810001244</v>
      </c>
      <c r="J357" s="48" t="s">
        <v>1127</v>
      </c>
      <c r="K357" s="48" t="s">
        <v>1128</v>
      </c>
      <c r="L357" s="48" t="s">
        <v>214</v>
      </c>
      <c r="M357" s="48" t="s">
        <v>215</v>
      </c>
      <c r="N357" s="48" t="s">
        <v>612</v>
      </c>
      <c r="O357" s="49">
        <v>155476844.2</v>
      </c>
      <c r="P357" s="49">
        <v>0</v>
      </c>
      <c r="Q357" s="49">
        <v>8843761.69</v>
      </c>
      <c r="R357" s="49">
        <v>96064.41</v>
      </c>
      <c r="S357" s="50" t="s">
        <v>1318</v>
      </c>
      <c r="T357" s="49">
        <v>164015512.96</v>
      </c>
      <c r="U357" s="48" t="s">
        <v>620</v>
      </c>
      <c r="V357" s="46" t="s">
        <v>1828</v>
      </c>
      <c r="W357" s="51">
        <f t="shared" si="10"/>
        <v>1244</v>
      </c>
    </row>
    <row r="358" spans="1:23" s="52" customFormat="1" ht="235.5" customHeight="1">
      <c r="A358" s="42">
        <v>38</v>
      </c>
      <c r="B358" s="43" t="s">
        <v>58</v>
      </c>
      <c r="C358" s="43" t="s">
        <v>94</v>
      </c>
      <c r="D358" s="43" t="s">
        <v>478</v>
      </c>
      <c r="E358" s="44">
        <v>1</v>
      </c>
      <c r="F358" s="45" t="s">
        <v>459</v>
      </c>
      <c r="G358" s="46" t="s">
        <v>58</v>
      </c>
      <c r="H358" s="46" t="s">
        <v>66</v>
      </c>
      <c r="I358" s="47">
        <v>20023810001245</v>
      </c>
      <c r="J358" s="48" t="s">
        <v>473</v>
      </c>
      <c r="K358" s="48" t="s">
        <v>1176</v>
      </c>
      <c r="L358" s="48" t="s">
        <v>214</v>
      </c>
      <c r="M358" s="48" t="s">
        <v>215</v>
      </c>
      <c r="N358" s="48" t="s">
        <v>612</v>
      </c>
      <c r="O358" s="49">
        <v>383338894.68</v>
      </c>
      <c r="P358" s="49">
        <v>214586.69</v>
      </c>
      <c r="Q358" s="49">
        <v>21028644.77</v>
      </c>
      <c r="R358" s="49">
        <v>14149099</v>
      </c>
      <c r="S358" s="50" t="s">
        <v>1457</v>
      </c>
      <c r="T358" s="49">
        <v>390104749.52</v>
      </c>
      <c r="U358" s="48" t="s">
        <v>620</v>
      </c>
      <c r="V358" s="46" t="s">
        <v>1829</v>
      </c>
      <c r="W358" s="51">
        <f t="shared" si="10"/>
        <v>1245</v>
      </c>
    </row>
    <row r="359" spans="1:23" s="52" customFormat="1" ht="235.5" customHeight="1">
      <c r="A359" s="42">
        <v>38</v>
      </c>
      <c r="B359" s="43" t="s">
        <v>58</v>
      </c>
      <c r="C359" s="43" t="s">
        <v>94</v>
      </c>
      <c r="D359" s="43" t="s">
        <v>478</v>
      </c>
      <c r="E359" s="44">
        <v>1</v>
      </c>
      <c r="F359" s="45" t="s">
        <v>459</v>
      </c>
      <c r="G359" s="46" t="s">
        <v>58</v>
      </c>
      <c r="H359" s="46" t="s">
        <v>65</v>
      </c>
      <c r="I359" s="47">
        <v>20023810001246</v>
      </c>
      <c r="J359" s="48" t="s">
        <v>1129</v>
      </c>
      <c r="K359" s="48" t="s">
        <v>1130</v>
      </c>
      <c r="L359" s="48" t="s">
        <v>214</v>
      </c>
      <c r="M359" s="48" t="s">
        <v>215</v>
      </c>
      <c r="N359" s="48" t="s">
        <v>612</v>
      </c>
      <c r="O359" s="49">
        <v>12895539.41</v>
      </c>
      <c r="P359" s="49">
        <v>0</v>
      </c>
      <c r="Q359" s="49">
        <v>726677.01</v>
      </c>
      <c r="R359" s="49">
        <v>445934.31</v>
      </c>
      <c r="S359" s="50" t="s">
        <v>1319</v>
      </c>
      <c r="T359" s="49">
        <v>13059754.83</v>
      </c>
      <c r="U359" s="48" t="s">
        <v>620</v>
      </c>
      <c r="V359" s="46" t="s">
        <v>1830</v>
      </c>
      <c r="W359" s="51">
        <f t="shared" si="10"/>
        <v>1246</v>
      </c>
    </row>
    <row r="360" spans="1:23" s="52" customFormat="1" ht="235.5" customHeight="1">
      <c r="A360" s="42">
        <v>38</v>
      </c>
      <c r="B360" s="43" t="s">
        <v>58</v>
      </c>
      <c r="C360" s="43" t="s">
        <v>94</v>
      </c>
      <c r="D360" s="43" t="s">
        <v>478</v>
      </c>
      <c r="E360" s="44">
        <v>1</v>
      </c>
      <c r="F360" s="45" t="s">
        <v>459</v>
      </c>
      <c r="G360" s="46" t="s">
        <v>58</v>
      </c>
      <c r="H360" s="46" t="s">
        <v>576</v>
      </c>
      <c r="I360" s="47">
        <v>20023810001247</v>
      </c>
      <c r="J360" s="48" t="s">
        <v>1131</v>
      </c>
      <c r="K360" s="48" t="s">
        <v>1132</v>
      </c>
      <c r="L360" s="48" t="s">
        <v>214</v>
      </c>
      <c r="M360" s="48" t="s">
        <v>215</v>
      </c>
      <c r="N360" s="48" t="s">
        <v>612</v>
      </c>
      <c r="O360" s="49">
        <v>144691862.22</v>
      </c>
      <c r="P360" s="49">
        <v>628274.41</v>
      </c>
      <c r="Q360" s="49">
        <v>8164683.84</v>
      </c>
      <c r="R360" s="49">
        <v>836206.94</v>
      </c>
      <c r="S360" s="50" t="s">
        <v>1831</v>
      </c>
      <c r="T360" s="49">
        <v>108945887.06</v>
      </c>
      <c r="U360" s="48" t="s">
        <v>620</v>
      </c>
      <c r="V360" s="46" t="s">
        <v>1832</v>
      </c>
      <c r="W360" s="51">
        <f t="shared" si="10"/>
        <v>1247</v>
      </c>
    </row>
    <row r="361" spans="1:23" s="52" customFormat="1" ht="244.5" customHeight="1">
      <c r="A361" s="42">
        <v>38</v>
      </c>
      <c r="B361" s="43" t="s">
        <v>58</v>
      </c>
      <c r="C361" s="43" t="s">
        <v>94</v>
      </c>
      <c r="D361" s="43" t="s">
        <v>478</v>
      </c>
      <c r="E361" s="44">
        <v>1</v>
      </c>
      <c r="F361" s="45" t="s">
        <v>459</v>
      </c>
      <c r="G361" s="46" t="s">
        <v>58</v>
      </c>
      <c r="H361" s="46" t="s">
        <v>306</v>
      </c>
      <c r="I361" s="47">
        <v>20023810001248</v>
      </c>
      <c r="J361" s="48" t="s">
        <v>219</v>
      </c>
      <c r="K361" s="48" t="s">
        <v>1177</v>
      </c>
      <c r="L361" s="48" t="s">
        <v>214</v>
      </c>
      <c r="M361" s="48" t="s">
        <v>215</v>
      </c>
      <c r="N361" s="48" t="s">
        <v>612</v>
      </c>
      <c r="O361" s="49">
        <v>256146776.14</v>
      </c>
      <c r="P361" s="49">
        <v>9607.96</v>
      </c>
      <c r="Q361" s="49">
        <v>14487570.61</v>
      </c>
      <c r="R361" s="49">
        <v>157919.53</v>
      </c>
      <c r="S361" s="50" t="s">
        <v>1833</v>
      </c>
      <c r="T361" s="49">
        <v>109269752.38</v>
      </c>
      <c r="U361" s="48" t="s">
        <v>620</v>
      </c>
      <c r="V361" s="46" t="s">
        <v>1834</v>
      </c>
      <c r="W361" s="51">
        <f t="shared" si="10"/>
        <v>1248</v>
      </c>
    </row>
    <row r="362" spans="1:23" s="52" customFormat="1" ht="244.5" customHeight="1">
      <c r="A362" s="42">
        <v>38</v>
      </c>
      <c r="B362" s="43" t="s">
        <v>58</v>
      </c>
      <c r="C362" s="43" t="s">
        <v>94</v>
      </c>
      <c r="D362" s="43" t="s">
        <v>478</v>
      </c>
      <c r="E362" s="44">
        <v>1</v>
      </c>
      <c r="F362" s="45" t="s">
        <v>459</v>
      </c>
      <c r="G362" s="46" t="s">
        <v>58</v>
      </c>
      <c r="H362" s="46" t="s">
        <v>556</v>
      </c>
      <c r="I362" s="47">
        <v>20023810001249</v>
      </c>
      <c r="J362" s="48" t="s">
        <v>100</v>
      </c>
      <c r="K362" s="48" t="s">
        <v>123</v>
      </c>
      <c r="L362" s="48" t="s">
        <v>214</v>
      </c>
      <c r="M362" s="48" t="s">
        <v>215</v>
      </c>
      <c r="N362" s="48" t="s">
        <v>612</v>
      </c>
      <c r="O362" s="49">
        <v>110690210.45</v>
      </c>
      <c r="P362" s="49">
        <v>0</v>
      </c>
      <c r="Q362" s="49">
        <v>6259400.37</v>
      </c>
      <c r="R362" s="49">
        <v>78434.76</v>
      </c>
      <c r="S362" s="50" t="s">
        <v>1835</v>
      </c>
      <c r="T362" s="49">
        <v>116871176.06</v>
      </c>
      <c r="U362" s="48" t="s">
        <v>620</v>
      </c>
      <c r="V362" s="46" t="s">
        <v>1836</v>
      </c>
      <c r="W362" s="51">
        <f t="shared" si="10"/>
        <v>1249</v>
      </c>
    </row>
    <row r="363" spans="1:23" s="52" customFormat="1" ht="244.5" customHeight="1">
      <c r="A363" s="42">
        <v>38</v>
      </c>
      <c r="B363" s="43" t="s">
        <v>58</v>
      </c>
      <c r="C363" s="43" t="s">
        <v>94</v>
      </c>
      <c r="D363" s="43" t="s">
        <v>478</v>
      </c>
      <c r="E363" s="44">
        <v>1</v>
      </c>
      <c r="F363" s="45" t="s">
        <v>459</v>
      </c>
      <c r="G363" s="46" t="s">
        <v>58</v>
      </c>
      <c r="H363" s="46" t="s">
        <v>369</v>
      </c>
      <c r="I363" s="47">
        <v>20023810001250</v>
      </c>
      <c r="J363" s="48" t="s">
        <v>1133</v>
      </c>
      <c r="K363" s="48" t="s">
        <v>1134</v>
      </c>
      <c r="L363" s="48" t="s">
        <v>214</v>
      </c>
      <c r="M363" s="48" t="s">
        <v>215</v>
      </c>
      <c r="N363" s="48" t="s">
        <v>612</v>
      </c>
      <c r="O363" s="49">
        <v>178546045.28</v>
      </c>
      <c r="P363" s="49">
        <v>288390.85</v>
      </c>
      <c r="Q363" s="49">
        <v>10100833.35</v>
      </c>
      <c r="R363" s="49">
        <v>361168.2</v>
      </c>
      <c r="S363" s="50" t="s">
        <v>1837</v>
      </c>
      <c r="T363" s="49">
        <v>186841540.58</v>
      </c>
      <c r="U363" s="48" t="s">
        <v>620</v>
      </c>
      <c r="V363" s="46" t="s">
        <v>1838</v>
      </c>
      <c r="W363" s="51">
        <f t="shared" si="10"/>
        <v>1250</v>
      </c>
    </row>
    <row r="364" spans="1:23" s="52" customFormat="1" ht="258" customHeight="1">
      <c r="A364" s="42">
        <v>38</v>
      </c>
      <c r="B364" s="43" t="s">
        <v>58</v>
      </c>
      <c r="C364" s="43" t="s">
        <v>94</v>
      </c>
      <c r="D364" s="43" t="s">
        <v>478</v>
      </c>
      <c r="E364" s="44">
        <v>1</v>
      </c>
      <c r="F364" s="45" t="s">
        <v>459</v>
      </c>
      <c r="G364" s="46" t="s">
        <v>58</v>
      </c>
      <c r="H364" s="46" t="s">
        <v>102</v>
      </c>
      <c r="I364" s="47">
        <v>20023810001251</v>
      </c>
      <c r="J364" s="48" t="s">
        <v>668</v>
      </c>
      <c r="K364" s="48" t="s">
        <v>515</v>
      </c>
      <c r="L364" s="48" t="s">
        <v>214</v>
      </c>
      <c r="M364" s="48" t="s">
        <v>215</v>
      </c>
      <c r="N364" s="48" t="s">
        <v>612</v>
      </c>
      <c r="O364" s="49">
        <v>112636812.11</v>
      </c>
      <c r="P364" s="49">
        <v>0</v>
      </c>
      <c r="Q364" s="49">
        <v>6054837.01</v>
      </c>
      <c r="R364" s="49">
        <v>7811387.73</v>
      </c>
      <c r="S364" s="50" t="s">
        <v>1839</v>
      </c>
      <c r="T364" s="49">
        <v>102537157.28</v>
      </c>
      <c r="U364" s="48" t="s">
        <v>620</v>
      </c>
      <c r="V364" s="46" t="s">
        <v>1840</v>
      </c>
      <c r="W364" s="51">
        <f t="shared" si="10"/>
        <v>1251</v>
      </c>
    </row>
    <row r="365" spans="1:23" s="52" customFormat="1" ht="258" customHeight="1">
      <c r="A365" s="42">
        <v>38</v>
      </c>
      <c r="B365" s="43" t="s">
        <v>58</v>
      </c>
      <c r="C365" s="43" t="s">
        <v>94</v>
      </c>
      <c r="D365" s="43" t="s">
        <v>478</v>
      </c>
      <c r="E365" s="44">
        <v>1</v>
      </c>
      <c r="F365" s="45" t="s">
        <v>459</v>
      </c>
      <c r="G365" s="46" t="s">
        <v>58</v>
      </c>
      <c r="H365" s="46" t="s">
        <v>500</v>
      </c>
      <c r="I365" s="47">
        <v>20023810001252</v>
      </c>
      <c r="J365" s="48" t="s">
        <v>1135</v>
      </c>
      <c r="K365" s="48" t="s">
        <v>1136</v>
      </c>
      <c r="L365" s="48" t="s">
        <v>214</v>
      </c>
      <c r="M365" s="48" t="s">
        <v>215</v>
      </c>
      <c r="N365" s="48" t="s">
        <v>612</v>
      </c>
      <c r="O365" s="49">
        <v>90506741.48</v>
      </c>
      <c r="P365" s="49">
        <v>0</v>
      </c>
      <c r="Q365" s="49">
        <v>5114497.88</v>
      </c>
      <c r="R365" s="49">
        <v>99959.73</v>
      </c>
      <c r="S365" s="50" t="s">
        <v>1841</v>
      </c>
      <c r="T365" s="49">
        <v>95521279.63</v>
      </c>
      <c r="U365" s="48" t="s">
        <v>620</v>
      </c>
      <c r="V365" s="46" t="s">
        <v>1842</v>
      </c>
      <c r="W365" s="51">
        <f t="shared" si="10"/>
        <v>1252</v>
      </c>
    </row>
    <row r="366" spans="1:23" s="52" customFormat="1" ht="258" customHeight="1">
      <c r="A366" s="42">
        <v>38</v>
      </c>
      <c r="B366" s="43" t="s">
        <v>58</v>
      </c>
      <c r="C366" s="43" t="s">
        <v>94</v>
      </c>
      <c r="D366" s="43" t="s">
        <v>478</v>
      </c>
      <c r="E366" s="44">
        <v>1</v>
      </c>
      <c r="F366" s="45" t="s">
        <v>459</v>
      </c>
      <c r="G366" s="46" t="s">
        <v>58</v>
      </c>
      <c r="H366" s="46" t="s">
        <v>243</v>
      </c>
      <c r="I366" s="47">
        <v>20023810001253</v>
      </c>
      <c r="J366" s="48" t="s">
        <v>1137</v>
      </c>
      <c r="K366" s="48" t="s">
        <v>1138</v>
      </c>
      <c r="L366" s="48" t="s">
        <v>214</v>
      </c>
      <c r="M366" s="48" t="s">
        <v>215</v>
      </c>
      <c r="N366" s="48" t="s">
        <v>612</v>
      </c>
      <c r="O366" s="49">
        <v>275987090.66</v>
      </c>
      <c r="P366" s="49">
        <v>0</v>
      </c>
      <c r="Q366" s="49">
        <v>15220515.95</v>
      </c>
      <c r="R366" s="49">
        <v>170688.36</v>
      </c>
      <c r="S366" s="50" t="s">
        <v>1843</v>
      </c>
      <c r="T366" s="49">
        <v>289301307.19</v>
      </c>
      <c r="U366" s="48" t="s">
        <v>620</v>
      </c>
      <c r="V366" s="46" t="s">
        <v>1844</v>
      </c>
      <c r="W366" s="51">
        <f t="shared" si="10"/>
        <v>1253</v>
      </c>
    </row>
    <row r="367" spans="1:23" s="52" customFormat="1" ht="240.75" customHeight="1">
      <c r="A367" s="42">
        <v>38</v>
      </c>
      <c r="B367" s="43" t="s">
        <v>58</v>
      </c>
      <c r="C367" s="43" t="s">
        <v>94</v>
      </c>
      <c r="D367" s="43" t="s">
        <v>478</v>
      </c>
      <c r="E367" s="44">
        <v>1</v>
      </c>
      <c r="F367" s="45" t="s">
        <v>459</v>
      </c>
      <c r="G367" s="46" t="s">
        <v>58</v>
      </c>
      <c r="H367" s="46" t="s">
        <v>416</v>
      </c>
      <c r="I367" s="47">
        <v>20023810001254</v>
      </c>
      <c r="J367" s="48" t="s">
        <v>417</v>
      </c>
      <c r="K367" s="48" t="s">
        <v>515</v>
      </c>
      <c r="L367" s="48" t="s">
        <v>214</v>
      </c>
      <c r="M367" s="48" t="s">
        <v>215</v>
      </c>
      <c r="N367" s="48" t="s">
        <v>612</v>
      </c>
      <c r="O367" s="49">
        <v>65962341.51</v>
      </c>
      <c r="P367" s="49">
        <v>3953716.91</v>
      </c>
      <c r="Q367" s="49">
        <v>3896479.47</v>
      </c>
      <c r="R367" s="49">
        <v>159129.7</v>
      </c>
      <c r="S367" s="50" t="s">
        <v>1342</v>
      </c>
      <c r="T367" s="49">
        <v>72741316.06</v>
      </c>
      <c r="U367" s="48" t="s">
        <v>620</v>
      </c>
      <c r="V367" s="46" t="s">
        <v>1845</v>
      </c>
      <c r="W367" s="51">
        <f t="shared" si="10"/>
        <v>1254</v>
      </c>
    </row>
    <row r="368" spans="1:23" s="52" customFormat="1" ht="240.75" customHeight="1">
      <c r="A368" s="42">
        <v>38</v>
      </c>
      <c r="B368" s="43" t="s">
        <v>58</v>
      </c>
      <c r="C368" s="43" t="s">
        <v>94</v>
      </c>
      <c r="D368" s="43" t="s">
        <v>478</v>
      </c>
      <c r="E368" s="44">
        <v>1</v>
      </c>
      <c r="F368" s="45" t="s">
        <v>459</v>
      </c>
      <c r="G368" s="46" t="s">
        <v>58</v>
      </c>
      <c r="H368" s="46" t="s">
        <v>645</v>
      </c>
      <c r="I368" s="47">
        <v>20023810001255</v>
      </c>
      <c r="J368" s="48" t="s">
        <v>725</v>
      </c>
      <c r="K368" s="48" t="s">
        <v>1178</v>
      </c>
      <c r="L368" s="48" t="s">
        <v>214</v>
      </c>
      <c r="M368" s="48" t="s">
        <v>215</v>
      </c>
      <c r="N368" s="48" t="s">
        <v>612</v>
      </c>
      <c r="O368" s="49">
        <v>251639480.26</v>
      </c>
      <c r="P368" s="49">
        <v>2056123.31</v>
      </c>
      <c r="Q368" s="49">
        <v>14274926.3</v>
      </c>
      <c r="R368" s="49">
        <v>590210.45</v>
      </c>
      <c r="S368" s="50" t="s">
        <v>1846</v>
      </c>
      <c r="T368" s="49">
        <v>215814464.75</v>
      </c>
      <c r="U368" s="48" t="s">
        <v>620</v>
      </c>
      <c r="V368" s="46" t="s">
        <v>1847</v>
      </c>
      <c r="W368" s="51">
        <f t="shared" si="10"/>
        <v>1255</v>
      </c>
    </row>
    <row r="369" spans="1:23" s="52" customFormat="1" ht="240.75" customHeight="1">
      <c r="A369" s="42">
        <v>38</v>
      </c>
      <c r="B369" s="43" t="s">
        <v>58</v>
      </c>
      <c r="C369" s="43" t="s">
        <v>94</v>
      </c>
      <c r="D369" s="43" t="s">
        <v>478</v>
      </c>
      <c r="E369" s="44">
        <v>1</v>
      </c>
      <c r="F369" s="45" t="s">
        <v>459</v>
      </c>
      <c r="G369" s="46" t="s">
        <v>58</v>
      </c>
      <c r="H369" s="46" t="s">
        <v>307</v>
      </c>
      <c r="I369" s="47">
        <v>20023810001288</v>
      </c>
      <c r="J369" s="48" t="s">
        <v>724</v>
      </c>
      <c r="K369" s="48" t="s">
        <v>123</v>
      </c>
      <c r="L369" s="48" t="s">
        <v>214</v>
      </c>
      <c r="M369" s="48" t="s">
        <v>215</v>
      </c>
      <c r="N369" s="48" t="s">
        <v>612</v>
      </c>
      <c r="O369" s="49">
        <v>84828167.41</v>
      </c>
      <c r="P369" s="49">
        <v>1718977.06</v>
      </c>
      <c r="Q369" s="49">
        <v>4279437.8</v>
      </c>
      <c r="R369" s="49">
        <v>32686235.91</v>
      </c>
      <c r="S369" s="50" t="s">
        <v>1458</v>
      </c>
      <c r="T369" s="49">
        <v>58140346.36</v>
      </c>
      <c r="U369" s="48" t="s">
        <v>620</v>
      </c>
      <c r="V369" s="46" t="s">
        <v>1848</v>
      </c>
      <c r="W369" s="51">
        <f t="shared" si="10"/>
        <v>1288</v>
      </c>
    </row>
    <row r="370" spans="1:23" s="52" customFormat="1" ht="240.75" customHeight="1">
      <c r="A370" s="42">
        <v>38</v>
      </c>
      <c r="B370" s="43" t="s">
        <v>58</v>
      </c>
      <c r="C370" s="43" t="s">
        <v>94</v>
      </c>
      <c r="D370" s="43" t="s">
        <v>478</v>
      </c>
      <c r="E370" s="44">
        <v>1</v>
      </c>
      <c r="F370" s="45" t="s">
        <v>459</v>
      </c>
      <c r="G370" s="46" t="s">
        <v>58</v>
      </c>
      <c r="H370" s="46" t="s">
        <v>546</v>
      </c>
      <c r="I370" s="47">
        <v>20023810001295</v>
      </c>
      <c r="J370" s="48" t="s">
        <v>789</v>
      </c>
      <c r="K370" s="48" t="s">
        <v>515</v>
      </c>
      <c r="L370" s="48" t="s">
        <v>214</v>
      </c>
      <c r="M370" s="48" t="s">
        <v>215</v>
      </c>
      <c r="N370" s="48" t="s">
        <v>612</v>
      </c>
      <c r="O370" s="49">
        <v>162135384.98</v>
      </c>
      <c r="P370" s="49">
        <v>0</v>
      </c>
      <c r="Q370" s="49">
        <v>8367417.43</v>
      </c>
      <c r="R370" s="49">
        <v>17902008.31</v>
      </c>
      <c r="S370" s="50" t="s">
        <v>1849</v>
      </c>
      <c r="T370" s="49">
        <v>131864914.3</v>
      </c>
      <c r="U370" s="48" t="s">
        <v>620</v>
      </c>
      <c r="V370" s="46" t="s">
        <v>1850</v>
      </c>
      <c r="W370" s="51">
        <f t="shared" si="10"/>
        <v>1295</v>
      </c>
    </row>
    <row r="371" spans="1:23" s="52" customFormat="1" ht="278.25" customHeight="1">
      <c r="A371" s="42">
        <v>38</v>
      </c>
      <c r="B371" s="43" t="s">
        <v>58</v>
      </c>
      <c r="C371" s="43" t="s">
        <v>94</v>
      </c>
      <c r="D371" s="43" t="s">
        <v>478</v>
      </c>
      <c r="E371" s="44">
        <v>1</v>
      </c>
      <c r="F371" s="45" t="s">
        <v>459</v>
      </c>
      <c r="G371" s="46" t="s">
        <v>58</v>
      </c>
      <c r="H371" s="46" t="s">
        <v>375</v>
      </c>
      <c r="I371" s="47">
        <v>20023810001296</v>
      </c>
      <c r="J371" s="48" t="s">
        <v>1139</v>
      </c>
      <c r="K371" s="48" t="s">
        <v>1140</v>
      </c>
      <c r="L371" s="48" t="s">
        <v>214</v>
      </c>
      <c r="M371" s="48" t="s">
        <v>215</v>
      </c>
      <c r="N371" s="48" t="s">
        <v>612</v>
      </c>
      <c r="O371" s="49">
        <v>184679097.87</v>
      </c>
      <c r="P371" s="49">
        <v>11340</v>
      </c>
      <c r="Q371" s="49">
        <v>9324094.23</v>
      </c>
      <c r="R371" s="49">
        <v>23471571.84</v>
      </c>
      <c r="S371" s="50" t="s">
        <v>1851</v>
      </c>
      <c r="T371" s="49">
        <v>154184934.75</v>
      </c>
      <c r="U371" s="48" t="s">
        <v>620</v>
      </c>
      <c r="V371" s="46" t="s">
        <v>1852</v>
      </c>
      <c r="W371" s="51">
        <f t="shared" si="10"/>
        <v>1296</v>
      </c>
    </row>
    <row r="372" spans="1:23" s="52" customFormat="1" ht="278.25" customHeight="1">
      <c r="A372" s="42">
        <v>38</v>
      </c>
      <c r="B372" s="43" t="s">
        <v>58</v>
      </c>
      <c r="C372" s="43" t="s">
        <v>94</v>
      </c>
      <c r="D372" s="43" t="s">
        <v>478</v>
      </c>
      <c r="E372" s="44">
        <v>1</v>
      </c>
      <c r="F372" s="45" t="s">
        <v>459</v>
      </c>
      <c r="G372" s="46" t="s">
        <v>58</v>
      </c>
      <c r="H372" s="46" t="s">
        <v>347</v>
      </c>
      <c r="I372" s="47">
        <v>20023810001305</v>
      </c>
      <c r="J372" s="48" t="s">
        <v>1141</v>
      </c>
      <c r="K372" s="48" t="s">
        <v>1142</v>
      </c>
      <c r="L372" s="48" t="s">
        <v>214</v>
      </c>
      <c r="M372" s="48" t="s">
        <v>215</v>
      </c>
      <c r="N372" s="48" t="s">
        <v>612</v>
      </c>
      <c r="O372" s="49">
        <v>182556346.22</v>
      </c>
      <c r="P372" s="49">
        <v>4461578.9</v>
      </c>
      <c r="Q372" s="49">
        <v>9532587.97</v>
      </c>
      <c r="R372" s="49">
        <v>104201500.34</v>
      </c>
      <c r="S372" s="50" t="s">
        <v>1853</v>
      </c>
      <c r="T372" s="49">
        <v>76212659.09</v>
      </c>
      <c r="U372" s="48" t="s">
        <v>620</v>
      </c>
      <c r="V372" s="46" t="s">
        <v>1854</v>
      </c>
      <c r="W372" s="51">
        <f t="shared" si="10"/>
        <v>1305</v>
      </c>
    </row>
    <row r="373" spans="1:23" s="52" customFormat="1" ht="278.25" customHeight="1">
      <c r="A373" s="42">
        <v>38</v>
      </c>
      <c r="B373" s="43" t="s">
        <v>58</v>
      </c>
      <c r="C373" s="43" t="s">
        <v>94</v>
      </c>
      <c r="D373" s="43" t="s">
        <v>478</v>
      </c>
      <c r="E373" s="44">
        <v>1</v>
      </c>
      <c r="F373" s="45" t="s">
        <v>459</v>
      </c>
      <c r="G373" s="46" t="s">
        <v>58</v>
      </c>
      <c r="H373" s="46" t="s">
        <v>55</v>
      </c>
      <c r="I373" s="47">
        <v>20023810001308</v>
      </c>
      <c r="J373" s="48" t="s">
        <v>475</v>
      </c>
      <c r="K373" s="48" t="s">
        <v>123</v>
      </c>
      <c r="L373" s="48" t="s">
        <v>214</v>
      </c>
      <c r="M373" s="48" t="s">
        <v>215</v>
      </c>
      <c r="N373" s="48" t="s">
        <v>612</v>
      </c>
      <c r="O373" s="49">
        <v>40853380.16</v>
      </c>
      <c r="P373" s="49">
        <v>2156695.93</v>
      </c>
      <c r="Q373" s="49">
        <v>2388210.27</v>
      </c>
      <c r="R373" s="49">
        <v>36662.53</v>
      </c>
      <c r="S373" s="50" t="s">
        <v>1855</v>
      </c>
      <c r="T373" s="49">
        <v>44879512.2</v>
      </c>
      <c r="U373" s="48" t="s">
        <v>620</v>
      </c>
      <c r="V373" s="46" t="s">
        <v>1856</v>
      </c>
      <c r="W373" s="51">
        <f t="shared" si="10"/>
        <v>1308</v>
      </c>
    </row>
    <row r="374" spans="1:23" s="52" customFormat="1" ht="278.25" customHeight="1">
      <c r="A374" s="42">
        <v>38</v>
      </c>
      <c r="B374" s="43" t="s">
        <v>58</v>
      </c>
      <c r="C374" s="43" t="s">
        <v>94</v>
      </c>
      <c r="D374" s="43" t="s">
        <v>478</v>
      </c>
      <c r="E374" s="44">
        <v>1</v>
      </c>
      <c r="F374" s="45" t="s">
        <v>459</v>
      </c>
      <c r="G374" s="46" t="s">
        <v>58</v>
      </c>
      <c r="H374" s="46" t="s">
        <v>553</v>
      </c>
      <c r="I374" s="47">
        <v>20023810001310</v>
      </c>
      <c r="J374" s="48" t="s">
        <v>1143</v>
      </c>
      <c r="K374" s="48" t="s">
        <v>1144</v>
      </c>
      <c r="L374" s="48" t="s">
        <v>214</v>
      </c>
      <c r="M374" s="48" t="s">
        <v>215</v>
      </c>
      <c r="N374" s="48" t="s">
        <v>612</v>
      </c>
      <c r="O374" s="49">
        <v>55389653.4</v>
      </c>
      <c r="P374" s="49">
        <v>0</v>
      </c>
      <c r="Q374" s="49">
        <v>3128489.13</v>
      </c>
      <c r="R374" s="49">
        <v>126622.1</v>
      </c>
      <c r="S374" s="50" t="s">
        <v>1857</v>
      </c>
      <c r="T374" s="49">
        <v>58391520.43</v>
      </c>
      <c r="U374" s="48" t="s">
        <v>620</v>
      </c>
      <c r="V374" s="46" t="s">
        <v>1858</v>
      </c>
      <c r="W374" s="51">
        <f t="shared" si="10"/>
        <v>1310</v>
      </c>
    </row>
    <row r="375" spans="1:23" s="52" customFormat="1" ht="278.25" customHeight="1">
      <c r="A375" s="42">
        <v>38</v>
      </c>
      <c r="B375" s="43" t="s">
        <v>58</v>
      </c>
      <c r="C375" s="43" t="s">
        <v>94</v>
      </c>
      <c r="D375" s="43" t="s">
        <v>478</v>
      </c>
      <c r="E375" s="44">
        <v>1</v>
      </c>
      <c r="F375" s="45" t="s">
        <v>459</v>
      </c>
      <c r="G375" s="46" t="s">
        <v>58</v>
      </c>
      <c r="H375" s="46" t="s">
        <v>67</v>
      </c>
      <c r="I375" s="47">
        <v>20023810001311</v>
      </c>
      <c r="J375" s="48" t="s">
        <v>101</v>
      </c>
      <c r="K375" s="48" t="s">
        <v>515</v>
      </c>
      <c r="L375" s="48" t="s">
        <v>643</v>
      </c>
      <c r="M375" s="48" t="s">
        <v>782</v>
      </c>
      <c r="N375" s="48" t="s">
        <v>612</v>
      </c>
      <c r="O375" s="49">
        <v>21637604.82</v>
      </c>
      <c r="P375" s="49">
        <v>944490.67</v>
      </c>
      <c r="Q375" s="49">
        <v>4131698.11</v>
      </c>
      <c r="R375" s="49">
        <v>3859294.07</v>
      </c>
      <c r="S375" s="50" t="s">
        <v>1859</v>
      </c>
      <c r="T375" s="49">
        <v>19644049.41</v>
      </c>
      <c r="U375" s="48" t="s">
        <v>620</v>
      </c>
      <c r="V375" s="46" t="s">
        <v>1860</v>
      </c>
      <c r="W375" s="51">
        <f t="shared" si="10"/>
        <v>1311</v>
      </c>
    </row>
    <row r="376" spans="1:23" s="52" customFormat="1" ht="278.25" customHeight="1">
      <c r="A376" s="42">
        <v>38</v>
      </c>
      <c r="B376" s="43" t="s">
        <v>58</v>
      </c>
      <c r="C376" s="43" t="s">
        <v>94</v>
      </c>
      <c r="D376" s="43" t="s">
        <v>478</v>
      </c>
      <c r="E376" s="44">
        <v>1</v>
      </c>
      <c r="F376" s="45" t="s">
        <v>459</v>
      </c>
      <c r="G376" s="46" t="s">
        <v>58</v>
      </c>
      <c r="H376" s="46" t="s">
        <v>308</v>
      </c>
      <c r="I376" s="47">
        <v>20033810001333</v>
      </c>
      <c r="J376" s="48" t="s">
        <v>474</v>
      </c>
      <c r="K376" s="48" t="s">
        <v>1179</v>
      </c>
      <c r="L376" s="48" t="s">
        <v>214</v>
      </c>
      <c r="M376" s="48" t="s">
        <v>215</v>
      </c>
      <c r="N376" s="48" t="s">
        <v>612</v>
      </c>
      <c r="O376" s="49">
        <v>178966695.07</v>
      </c>
      <c r="P376" s="49">
        <v>12935515.66</v>
      </c>
      <c r="Q376" s="49">
        <v>10528529.55</v>
      </c>
      <c r="R376" s="49">
        <v>4760286.97</v>
      </c>
      <c r="S376" s="50" t="s">
        <v>1861</v>
      </c>
      <c r="T376" s="49">
        <v>83604460.92</v>
      </c>
      <c r="U376" s="48" t="s">
        <v>620</v>
      </c>
      <c r="V376" s="46" t="s">
        <v>1862</v>
      </c>
      <c r="W376" s="51">
        <f t="shared" si="10"/>
        <v>1333</v>
      </c>
    </row>
    <row r="377" spans="1:23" s="52" customFormat="1" ht="261.75" customHeight="1">
      <c r="A377" s="42">
        <v>38</v>
      </c>
      <c r="B377" s="43" t="s">
        <v>58</v>
      </c>
      <c r="C377" s="43" t="s">
        <v>94</v>
      </c>
      <c r="D377" s="43" t="s">
        <v>478</v>
      </c>
      <c r="E377" s="44">
        <v>1</v>
      </c>
      <c r="F377" s="45" t="s">
        <v>459</v>
      </c>
      <c r="G377" s="46" t="s">
        <v>58</v>
      </c>
      <c r="H377" s="46" t="s">
        <v>132</v>
      </c>
      <c r="I377" s="47">
        <v>20033810001334</v>
      </c>
      <c r="J377" s="48" t="s">
        <v>1145</v>
      </c>
      <c r="K377" s="48" t="s">
        <v>1146</v>
      </c>
      <c r="L377" s="48" t="s">
        <v>214</v>
      </c>
      <c r="M377" s="48" t="s">
        <v>215</v>
      </c>
      <c r="N377" s="48" t="s">
        <v>612</v>
      </c>
      <c r="O377" s="49">
        <v>117676056.29</v>
      </c>
      <c r="P377" s="49">
        <v>635369.43</v>
      </c>
      <c r="Q377" s="49">
        <v>6649697.28</v>
      </c>
      <c r="R377" s="49">
        <v>417338.09</v>
      </c>
      <c r="S377" s="50" t="s">
        <v>1863</v>
      </c>
      <c r="T377" s="49">
        <v>123149289.77</v>
      </c>
      <c r="U377" s="48" t="s">
        <v>620</v>
      </c>
      <c r="V377" s="46" t="s">
        <v>1864</v>
      </c>
      <c r="W377" s="51">
        <f t="shared" si="10"/>
        <v>1334</v>
      </c>
    </row>
    <row r="378" spans="1:23" s="52" customFormat="1" ht="261.75" customHeight="1">
      <c r="A378" s="42">
        <v>38</v>
      </c>
      <c r="B378" s="43" t="s">
        <v>58</v>
      </c>
      <c r="C378" s="43" t="s">
        <v>94</v>
      </c>
      <c r="D378" s="43" t="s">
        <v>478</v>
      </c>
      <c r="E378" s="44">
        <v>1</v>
      </c>
      <c r="F378" s="45" t="s">
        <v>459</v>
      </c>
      <c r="G378" s="46" t="s">
        <v>58</v>
      </c>
      <c r="H378" s="46" t="s">
        <v>501</v>
      </c>
      <c r="I378" s="47">
        <v>20033810001341</v>
      </c>
      <c r="J378" s="48" t="s">
        <v>1147</v>
      </c>
      <c r="K378" s="48" t="s">
        <v>1148</v>
      </c>
      <c r="L378" s="48" t="s">
        <v>214</v>
      </c>
      <c r="M378" s="48" t="s">
        <v>215</v>
      </c>
      <c r="N378" s="48" t="s">
        <v>612</v>
      </c>
      <c r="O378" s="49">
        <v>69316389.36</v>
      </c>
      <c r="P378" s="49">
        <v>0</v>
      </c>
      <c r="Q378" s="49">
        <v>3919779.1</v>
      </c>
      <c r="R378" s="49">
        <v>42530.16</v>
      </c>
      <c r="S378" s="50" t="s">
        <v>1383</v>
      </c>
      <c r="T378" s="49">
        <v>71888126.8</v>
      </c>
      <c r="U378" s="48" t="s">
        <v>620</v>
      </c>
      <c r="V378" s="46" t="s">
        <v>1865</v>
      </c>
      <c r="W378" s="51">
        <f t="shared" si="10"/>
        <v>1341</v>
      </c>
    </row>
    <row r="379" spans="1:23" s="52" customFormat="1" ht="261.75" customHeight="1">
      <c r="A379" s="42">
        <v>38</v>
      </c>
      <c r="B379" s="43" t="s">
        <v>58</v>
      </c>
      <c r="C379" s="43" t="s">
        <v>94</v>
      </c>
      <c r="D379" s="43" t="s">
        <v>478</v>
      </c>
      <c r="E379" s="44">
        <v>1</v>
      </c>
      <c r="F379" s="45" t="s">
        <v>459</v>
      </c>
      <c r="G379" s="46" t="s">
        <v>58</v>
      </c>
      <c r="H379" s="46" t="s">
        <v>726</v>
      </c>
      <c r="I379" s="47">
        <v>20033810001342</v>
      </c>
      <c r="J379" s="48" t="s">
        <v>1149</v>
      </c>
      <c r="K379" s="48" t="s">
        <v>1150</v>
      </c>
      <c r="L379" s="48" t="s">
        <v>214</v>
      </c>
      <c r="M379" s="48" t="s">
        <v>215</v>
      </c>
      <c r="N379" s="48" t="s">
        <v>612</v>
      </c>
      <c r="O379" s="49">
        <v>10094249.72</v>
      </c>
      <c r="P379" s="49">
        <v>0</v>
      </c>
      <c r="Q379" s="49">
        <v>553306.43</v>
      </c>
      <c r="R379" s="49">
        <v>217146.22</v>
      </c>
      <c r="S379" s="50" t="s">
        <v>1866</v>
      </c>
      <c r="T379" s="49">
        <v>10263873.93</v>
      </c>
      <c r="U379" s="48" t="s">
        <v>620</v>
      </c>
      <c r="V379" s="46" t="s">
        <v>1867</v>
      </c>
      <c r="W379" s="51">
        <f t="shared" si="10"/>
        <v>1342</v>
      </c>
    </row>
    <row r="380" spans="1:23" s="52" customFormat="1" ht="261.75" customHeight="1">
      <c r="A380" s="42">
        <v>38</v>
      </c>
      <c r="B380" s="43" t="s">
        <v>58</v>
      </c>
      <c r="C380" s="43" t="s">
        <v>94</v>
      </c>
      <c r="D380" s="43" t="s">
        <v>478</v>
      </c>
      <c r="E380" s="44">
        <v>1</v>
      </c>
      <c r="F380" s="45" t="s">
        <v>459</v>
      </c>
      <c r="G380" s="46" t="s">
        <v>58</v>
      </c>
      <c r="H380" s="46" t="s">
        <v>56</v>
      </c>
      <c r="I380" s="47">
        <v>20043810001361</v>
      </c>
      <c r="J380" s="48" t="s">
        <v>669</v>
      </c>
      <c r="K380" s="48" t="s">
        <v>515</v>
      </c>
      <c r="L380" s="48" t="s">
        <v>214</v>
      </c>
      <c r="M380" s="48" t="s">
        <v>215</v>
      </c>
      <c r="N380" s="48" t="s">
        <v>612</v>
      </c>
      <c r="O380" s="49">
        <v>46358268.54</v>
      </c>
      <c r="P380" s="49">
        <v>13904.65</v>
      </c>
      <c r="Q380" s="49">
        <v>2600819.36</v>
      </c>
      <c r="R380" s="49">
        <v>1986536.05</v>
      </c>
      <c r="S380" s="50" t="s">
        <v>1868</v>
      </c>
      <c r="T380" s="49">
        <v>43633785.44</v>
      </c>
      <c r="U380" s="48" t="s">
        <v>620</v>
      </c>
      <c r="V380" s="46" t="s">
        <v>1869</v>
      </c>
      <c r="W380" s="51">
        <f t="shared" si="10"/>
        <v>1361</v>
      </c>
    </row>
    <row r="381" spans="1:23" s="52" customFormat="1" ht="261.75" customHeight="1">
      <c r="A381" s="42">
        <v>38</v>
      </c>
      <c r="B381" s="43" t="s">
        <v>58</v>
      </c>
      <c r="C381" s="43" t="s">
        <v>94</v>
      </c>
      <c r="D381" s="43" t="s">
        <v>478</v>
      </c>
      <c r="E381" s="44">
        <v>1</v>
      </c>
      <c r="F381" s="45" t="s">
        <v>459</v>
      </c>
      <c r="G381" s="46" t="s">
        <v>58</v>
      </c>
      <c r="H381" s="46" t="s">
        <v>512</v>
      </c>
      <c r="I381" s="47" t="s">
        <v>513</v>
      </c>
      <c r="J381" s="48" t="s">
        <v>498</v>
      </c>
      <c r="K381" s="48" t="s">
        <v>1180</v>
      </c>
      <c r="L381" s="48" t="s">
        <v>214</v>
      </c>
      <c r="M381" s="48" t="s">
        <v>215</v>
      </c>
      <c r="N381" s="48" t="s">
        <v>612</v>
      </c>
      <c r="O381" s="49">
        <v>481062713.26</v>
      </c>
      <c r="P381" s="49">
        <v>0</v>
      </c>
      <c r="Q381" s="49">
        <v>27207668.01</v>
      </c>
      <c r="R381" s="49">
        <v>296291.33</v>
      </c>
      <c r="S381" s="50" t="s">
        <v>1459</v>
      </c>
      <c r="T381" s="49">
        <v>507974089.94</v>
      </c>
      <c r="U381" s="48" t="s">
        <v>620</v>
      </c>
      <c r="V381" s="46" t="s">
        <v>1870</v>
      </c>
      <c r="W381" s="51">
        <f t="shared" si="10"/>
        <v>1395</v>
      </c>
    </row>
    <row r="382" spans="1:23" s="52" customFormat="1" ht="299.25" customHeight="1">
      <c r="A382" s="42">
        <v>38</v>
      </c>
      <c r="B382" s="43" t="s">
        <v>58</v>
      </c>
      <c r="C382" s="43" t="s">
        <v>94</v>
      </c>
      <c r="D382" s="43" t="s">
        <v>478</v>
      </c>
      <c r="E382" s="44">
        <v>1</v>
      </c>
      <c r="F382" s="45" t="s">
        <v>459</v>
      </c>
      <c r="G382" s="46" t="s">
        <v>58</v>
      </c>
      <c r="H382" s="46" t="s">
        <v>296</v>
      </c>
      <c r="I382" s="47" t="s">
        <v>297</v>
      </c>
      <c r="J382" s="48" t="s">
        <v>298</v>
      </c>
      <c r="K382" s="48" t="s">
        <v>515</v>
      </c>
      <c r="L382" s="48" t="s">
        <v>214</v>
      </c>
      <c r="M382" s="48" t="s">
        <v>215</v>
      </c>
      <c r="N382" s="48" t="s">
        <v>612</v>
      </c>
      <c r="O382" s="49">
        <v>194231730.9</v>
      </c>
      <c r="P382" s="49">
        <v>0</v>
      </c>
      <c r="Q382" s="49">
        <v>10982743.2</v>
      </c>
      <c r="R382" s="49">
        <v>169850.89</v>
      </c>
      <c r="S382" s="50" t="s">
        <v>1871</v>
      </c>
      <c r="T382" s="49">
        <v>161505208.21</v>
      </c>
      <c r="U382" s="48" t="s">
        <v>620</v>
      </c>
      <c r="V382" s="46" t="s">
        <v>1872</v>
      </c>
      <c r="W382" s="51">
        <f t="shared" si="10"/>
        <v>1469</v>
      </c>
    </row>
    <row r="383" spans="1:23" s="52" customFormat="1" ht="299.25" customHeight="1">
      <c r="A383" s="42">
        <v>38</v>
      </c>
      <c r="B383" s="43" t="s">
        <v>58</v>
      </c>
      <c r="C383" s="43" t="s">
        <v>94</v>
      </c>
      <c r="D383" s="43" t="s">
        <v>478</v>
      </c>
      <c r="E383" s="44">
        <v>1</v>
      </c>
      <c r="F383" s="45" t="s">
        <v>459</v>
      </c>
      <c r="G383" s="46" t="s">
        <v>58</v>
      </c>
      <c r="H383" s="46" t="s">
        <v>299</v>
      </c>
      <c r="I383" s="47" t="s">
        <v>300</v>
      </c>
      <c r="J383" s="48" t="s">
        <v>301</v>
      </c>
      <c r="K383" s="48" t="s">
        <v>1181</v>
      </c>
      <c r="L383" s="48" t="s">
        <v>214</v>
      </c>
      <c r="M383" s="48" t="s">
        <v>215</v>
      </c>
      <c r="N383" s="48" t="s">
        <v>612</v>
      </c>
      <c r="O383" s="49">
        <v>27680985.48</v>
      </c>
      <c r="P383" s="49">
        <v>109178.23</v>
      </c>
      <c r="Q383" s="49">
        <v>1569856.66</v>
      </c>
      <c r="R383" s="49">
        <v>36702.48</v>
      </c>
      <c r="S383" s="50" t="s">
        <v>1873</v>
      </c>
      <c r="T383" s="49">
        <v>29323317.72</v>
      </c>
      <c r="U383" s="48" t="s">
        <v>620</v>
      </c>
      <c r="V383" s="46" t="s">
        <v>1874</v>
      </c>
      <c r="W383" s="51">
        <f t="shared" si="10"/>
        <v>1470</v>
      </c>
    </row>
    <row r="384" spans="1:23" s="52" customFormat="1" ht="299.25" customHeight="1">
      <c r="A384" s="42">
        <v>38</v>
      </c>
      <c r="B384" s="43" t="s">
        <v>58</v>
      </c>
      <c r="C384" s="43" t="s">
        <v>94</v>
      </c>
      <c r="D384" s="43" t="s">
        <v>478</v>
      </c>
      <c r="E384" s="44">
        <v>1</v>
      </c>
      <c r="F384" s="45" t="s">
        <v>459</v>
      </c>
      <c r="G384" s="46" t="s">
        <v>58</v>
      </c>
      <c r="H384" s="46" t="s">
        <v>316</v>
      </c>
      <c r="I384" s="47" t="s">
        <v>317</v>
      </c>
      <c r="J384" s="48" t="s">
        <v>318</v>
      </c>
      <c r="K384" s="48" t="s">
        <v>515</v>
      </c>
      <c r="L384" s="48" t="s">
        <v>214</v>
      </c>
      <c r="M384" s="48" t="s">
        <v>215</v>
      </c>
      <c r="N384" s="48" t="s">
        <v>612</v>
      </c>
      <c r="O384" s="49">
        <v>14235135.81</v>
      </c>
      <c r="P384" s="49">
        <v>0</v>
      </c>
      <c r="Q384" s="49">
        <v>804626.08</v>
      </c>
      <c r="R384" s="49">
        <v>19313.03</v>
      </c>
      <c r="S384" s="50" t="s">
        <v>1460</v>
      </c>
      <c r="T384" s="49">
        <v>15020448.86</v>
      </c>
      <c r="U384" s="48" t="s">
        <v>620</v>
      </c>
      <c r="V384" s="46" t="s">
        <v>1875</v>
      </c>
      <c r="W384" s="51">
        <f t="shared" si="10"/>
        <v>1471</v>
      </c>
    </row>
    <row r="385" spans="1:23" s="52" customFormat="1" ht="299.25" customHeight="1">
      <c r="A385" s="42">
        <v>38</v>
      </c>
      <c r="B385" s="43" t="s">
        <v>58</v>
      </c>
      <c r="C385" s="43" t="s">
        <v>94</v>
      </c>
      <c r="D385" s="43" t="s">
        <v>478</v>
      </c>
      <c r="E385" s="44">
        <v>1</v>
      </c>
      <c r="F385" s="45" t="s">
        <v>459</v>
      </c>
      <c r="G385" s="46" t="s">
        <v>58</v>
      </c>
      <c r="H385" s="46" t="s">
        <v>233</v>
      </c>
      <c r="I385" s="47" t="s">
        <v>849</v>
      </c>
      <c r="J385" s="48" t="s">
        <v>234</v>
      </c>
      <c r="K385" s="48" t="s">
        <v>235</v>
      </c>
      <c r="L385" s="48" t="s">
        <v>214</v>
      </c>
      <c r="M385" s="48" t="s">
        <v>215</v>
      </c>
      <c r="N385" s="48" t="s">
        <v>612</v>
      </c>
      <c r="O385" s="49">
        <v>373272391.15</v>
      </c>
      <c r="P385" s="49">
        <v>252270.96</v>
      </c>
      <c r="Q385" s="49">
        <v>21077949.08</v>
      </c>
      <c r="R385" s="49">
        <v>3618228.26</v>
      </c>
      <c r="S385" s="50" t="s">
        <v>1876</v>
      </c>
      <c r="T385" s="49">
        <v>175585717.08</v>
      </c>
      <c r="U385" s="48" t="s">
        <v>620</v>
      </c>
      <c r="V385" s="46" t="s">
        <v>1877</v>
      </c>
      <c r="W385" s="51">
        <f t="shared" si="10"/>
        <v>1487</v>
      </c>
    </row>
    <row r="386" spans="1:23" s="52" customFormat="1" ht="299.25" customHeight="1">
      <c r="A386" s="42">
        <v>38</v>
      </c>
      <c r="B386" s="43" t="s">
        <v>58</v>
      </c>
      <c r="C386" s="43" t="s">
        <v>94</v>
      </c>
      <c r="D386" s="43" t="s">
        <v>478</v>
      </c>
      <c r="E386" s="44">
        <v>1</v>
      </c>
      <c r="F386" s="45" t="s">
        <v>459</v>
      </c>
      <c r="G386" s="46" t="s">
        <v>58</v>
      </c>
      <c r="H386" s="46" t="s">
        <v>313</v>
      </c>
      <c r="I386" s="47" t="s">
        <v>314</v>
      </c>
      <c r="J386" s="48" t="s">
        <v>313</v>
      </c>
      <c r="K386" s="48" t="s">
        <v>1182</v>
      </c>
      <c r="L386" s="48" t="s">
        <v>214</v>
      </c>
      <c r="M386" s="48" t="s">
        <v>215</v>
      </c>
      <c r="N386" s="48" t="s">
        <v>612</v>
      </c>
      <c r="O386" s="49">
        <v>65141843.94</v>
      </c>
      <c r="P386" s="49">
        <v>18572620.23</v>
      </c>
      <c r="Q386" s="49">
        <v>4558225.37</v>
      </c>
      <c r="R386" s="49">
        <v>946896.51</v>
      </c>
      <c r="S386" s="50" t="s">
        <v>1878</v>
      </c>
      <c r="T386" s="49">
        <v>87041243.03</v>
      </c>
      <c r="U386" s="48" t="s">
        <v>620</v>
      </c>
      <c r="V386" s="46" t="s">
        <v>1879</v>
      </c>
      <c r="W386" s="51">
        <f t="shared" si="10"/>
        <v>1496</v>
      </c>
    </row>
    <row r="387" spans="1:23" s="52" customFormat="1" ht="299.25" customHeight="1">
      <c r="A387" s="42">
        <v>38</v>
      </c>
      <c r="B387" s="43" t="s">
        <v>58</v>
      </c>
      <c r="C387" s="43" t="s">
        <v>94</v>
      </c>
      <c r="D387" s="43" t="s">
        <v>478</v>
      </c>
      <c r="E387" s="44">
        <v>1</v>
      </c>
      <c r="F387" s="45" t="s">
        <v>459</v>
      </c>
      <c r="G387" s="46" t="s">
        <v>58</v>
      </c>
      <c r="H387" s="46" t="s">
        <v>1052</v>
      </c>
      <c r="I387" s="47" t="s">
        <v>1053</v>
      </c>
      <c r="J387" s="48" t="s">
        <v>1052</v>
      </c>
      <c r="K387" s="48" t="s">
        <v>1054</v>
      </c>
      <c r="L387" s="48" t="s">
        <v>214</v>
      </c>
      <c r="M387" s="48" t="s">
        <v>215</v>
      </c>
      <c r="N387" s="48" t="s">
        <v>612</v>
      </c>
      <c r="O387" s="49">
        <v>10017953.58</v>
      </c>
      <c r="P387" s="49">
        <v>0</v>
      </c>
      <c r="Q387" s="49">
        <v>565338.28</v>
      </c>
      <c r="R387" s="49">
        <v>13498.64</v>
      </c>
      <c r="S387" s="50" t="s">
        <v>1371</v>
      </c>
      <c r="T387" s="49">
        <v>10569793.22</v>
      </c>
      <c r="U387" s="48" t="s">
        <v>620</v>
      </c>
      <c r="V387" s="46" t="s">
        <v>1880</v>
      </c>
      <c r="W387" s="51">
        <f t="shared" si="10"/>
        <v>1573</v>
      </c>
    </row>
    <row r="388" spans="1:23" s="52" customFormat="1" ht="299.25" customHeight="1">
      <c r="A388" s="42">
        <v>38</v>
      </c>
      <c r="B388" s="43" t="s">
        <v>58</v>
      </c>
      <c r="C388" s="43" t="s">
        <v>94</v>
      </c>
      <c r="D388" s="43" t="s">
        <v>478</v>
      </c>
      <c r="E388" s="44">
        <v>1</v>
      </c>
      <c r="F388" s="45" t="s">
        <v>1013</v>
      </c>
      <c r="G388" s="46" t="s">
        <v>1014</v>
      </c>
      <c r="H388" s="46" t="s">
        <v>1015</v>
      </c>
      <c r="I388" s="47" t="s">
        <v>1016</v>
      </c>
      <c r="J388" s="48" t="s">
        <v>1017</v>
      </c>
      <c r="K388" s="48" t="s">
        <v>1018</v>
      </c>
      <c r="L388" s="48" t="s">
        <v>480</v>
      </c>
      <c r="M388" s="48" t="s">
        <v>1019</v>
      </c>
      <c r="N388" s="48" t="s">
        <v>607</v>
      </c>
      <c r="O388" s="49">
        <v>31237.95</v>
      </c>
      <c r="P388" s="49">
        <v>0</v>
      </c>
      <c r="Q388" s="49">
        <v>1236.96</v>
      </c>
      <c r="R388" s="49">
        <v>0</v>
      </c>
      <c r="S388" s="50" t="s">
        <v>1881</v>
      </c>
      <c r="T388" s="49">
        <v>32010.32</v>
      </c>
      <c r="U388" s="48" t="s">
        <v>620</v>
      </c>
      <c r="V388" s="46" t="s">
        <v>1882</v>
      </c>
      <c r="W388" s="51">
        <f t="shared" si="10"/>
        <v>1567</v>
      </c>
    </row>
    <row r="389" spans="1:23" s="39" customFormat="1" ht="30.75" customHeight="1" outlineLevel="3">
      <c r="A389" s="15"/>
      <c r="B389" s="58" t="s">
        <v>1165</v>
      </c>
      <c r="C389" s="59"/>
      <c r="D389" s="59"/>
      <c r="E389" s="16">
        <f>SUBTOTAL(9,E392)</f>
        <v>1</v>
      </c>
      <c r="F389" s="30"/>
      <c r="G389" s="30"/>
      <c r="H389" s="30"/>
      <c r="I389" s="17"/>
      <c r="J389" s="30"/>
      <c r="K389" s="30"/>
      <c r="L389" s="30"/>
      <c r="M389" s="30"/>
      <c r="N389" s="30"/>
      <c r="O389" s="18"/>
      <c r="P389" s="19"/>
      <c r="Q389" s="19"/>
      <c r="R389" s="19"/>
      <c r="S389" s="30"/>
      <c r="T389" s="19"/>
      <c r="U389" s="30"/>
      <c r="V389" s="30"/>
      <c r="W389" s="38"/>
    </row>
    <row r="390" spans="1:23" s="41" customFormat="1" ht="12.75" outlineLevel="1">
      <c r="A390" s="25"/>
      <c r="B390" s="56" t="s">
        <v>626</v>
      </c>
      <c r="C390" s="57" t="s">
        <v>624</v>
      </c>
      <c r="D390" s="57"/>
      <c r="E390" s="11">
        <f>SUBTOTAL(9,E391:E392)</f>
        <v>1</v>
      </c>
      <c r="F390" s="12"/>
      <c r="G390" s="12"/>
      <c r="H390" s="12"/>
      <c r="I390" s="13"/>
      <c r="J390" s="12"/>
      <c r="K390" s="12"/>
      <c r="L390" s="12"/>
      <c r="M390" s="12"/>
      <c r="N390" s="12"/>
      <c r="O390" s="14"/>
      <c r="P390" s="14"/>
      <c r="Q390" s="14"/>
      <c r="R390" s="14"/>
      <c r="S390" s="12"/>
      <c r="T390" s="14"/>
      <c r="U390" s="12"/>
      <c r="V390" s="12"/>
      <c r="W390" s="40"/>
    </row>
    <row r="391" spans="1:23" s="41" customFormat="1" ht="12.75" outlineLevel="2">
      <c r="A391" s="24"/>
      <c r="B391" s="54" t="s">
        <v>249</v>
      </c>
      <c r="C391" s="55"/>
      <c r="D391" s="55"/>
      <c r="E391" s="20">
        <f>SUBTOTAL(9,E392)</f>
        <v>1</v>
      </c>
      <c r="F391" s="21"/>
      <c r="G391" s="21"/>
      <c r="H391" s="21"/>
      <c r="I391" s="22"/>
      <c r="J391" s="21"/>
      <c r="K391" s="21"/>
      <c r="L391" s="21"/>
      <c r="M391" s="21"/>
      <c r="N391" s="21"/>
      <c r="O391" s="23"/>
      <c r="P391" s="23"/>
      <c r="Q391" s="23"/>
      <c r="R391" s="23"/>
      <c r="S391" s="21"/>
      <c r="T391" s="23"/>
      <c r="U391" s="21"/>
      <c r="V391" s="21"/>
      <c r="W391" s="40"/>
    </row>
    <row r="392" spans="1:23" s="52" customFormat="1" ht="282" customHeight="1">
      <c r="A392" s="42">
        <v>45</v>
      </c>
      <c r="B392" s="43" t="s">
        <v>1165</v>
      </c>
      <c r="C392" s="43" t="s">
        <v>94</v>
      </c>
      <c r="D392" s="43" t="s">
        <v>181</v>
      </c>
      <c r="E392" s="44">
        <v>1</v>
      </c>
      <c r="F392" s="45">
        <v>500</v>
      </c>
      <c r="G392" s="46" t="s">
        <v>613</v>
      </c>
      <c r="H392" s="46" t="s">
        <v>257</v>
      </c>
      <c r="I392" s="47">
        <v>20164531401590</v>
      </c>
      <c r="J392" s="48" t="s">
        <v>1183</v>
      </c>
      <c r="K392" s="48" t="s">
        <v>1184</v>
      </c>
      <c r="L392" s="48" t="s">
        <v>214</v>
      </c>
      <c r="M392" s="48" t="s">
        <v>348</v>
      </c>
      <c r="N392" s="48" t="s">
        <v>216</v>
      </c>
      <c r="O392" s="49">
        <v>756394217.63</v>
      </c>
      <c r="P392" s="49">
        <v>133927551</v>
      </c>
      <c r="Q392" s="49">
        <v>38074312.82</v>
      </c>
      <c r="R392" s="49">
        <v>199551253.64</v>
      </c>
      <c r="S392" s="50" t="s">
        <v>1384</v>
      </c>
      <c r="T392" s="49">
        <v>728844827.81</v>
      </c>
      <c r="U392" s="48" t="s">
        <v>620</v>
      </c>
      <c r="V392" s="46" t="s">
        <v>1883</v>
      </c>
      <c r="W392" s="51">
        <f>IF(OR(LEFT(I392)="7",LEFT(I392,1)="8"),VALUE(RIGHT(I392,3)),VALUE(RIGHT(I392,4)))</f>
        <v>1590</v>
      </c>
    </row>
    <row r="393" spans="1:23" s="39" customFormat="1" ht="34.5" customHeight="1" outlineLevel="3">
      <c r="A393" s="15"/>
      <c r="B393" s="58" t="s">
        <v>1166</v>
      </c>
      <c r="C393" s="59"/>
      <c r="D393" s="59"/>
      <c r="E393" s="16">
        <f>SUBTOTAL(9,E396)</f>
        <v>1</v>
      </c>
      <c r="F393" s="30"/>
      <c r="G393" s="30"/>
      <c r="H393" s="30"/>
      <c r="I393" s="17"/>
      <c r="J393" s="30"/>
      <c r="K393" s="30"/>
      <c r="L393" s="30"/>
      <c r="M393" s="30"/>
      <c r="N393" s="30"/>
      <c r="O393" s="18"/>
      <c r="P393" s="19"/>
      <c r="Q393" s="19"/>
      <c r="R393" s="19"/>
      <c r="S393" s="30"/>
      <c r="T393" s="19"/>
      <c r="U393" s="30"/>
      <c r="V393" s="30"/>
      <c r="W393" s="38"/>
    </row>
    <row r="394" spans="1:23" s="41" customFormat="1" ht="12.75" outlineLevel="1">
      <c r="A394" s="25"/>
      <c r="B394" s="56" t="s">
        <v>626</v>
      </c>
      <c r="C394" s="57" t="s">
        <v>624</v>
      </c>
      <c r="D394" s="57"/>
      <c r="E394" s="11">
        <f>SUBTOTAL(9,E395:E396)</f>
        <v>1</v>
      </c>
      <c r="F394" s="12"/>
      <c r="G394" s="12"/>
      <c r="H394" s="12"/>
      <c r="I394" s="13"/>
      <c r="J394" s="12"/>
      <c r="K394" s="12"/>
      <c r="L394" s="12"/>
      <c r="M394" s="12"/>
      <c r="N394" s="12"/>
      <c r="O394" s="14"/>
      <c r="P394" s="14"/>
      <c r="Q394" s="14"/>
      <c r="R394" s="14"/>
      <c r="S394" s="12"/>
      <c r="T394" s="14"/>
      <c r="U394" s="12"/>
      <c r="V394" s="12"/>
      <c r="W394" s="40"/>
    </row>
    <row r="395" spans="1:23" s="41" customFormat="1" ht="12.75" outlineLevel="2">
      <c r="A395" s="24"/>
      <c r="B395" s="54" t="s">
        <v>249</v>
      </c>
      <c r="C395" s="55"/>
      <c r="D395" s="55"/>
      <c r="E395" s="20">
        <f>SUBTOTAL(9,E396)</f>
        <v>1</v>
      </c>
      <c r="F395" s="21"/>
      <c r="G395" s="21"/>
      <c r="H395" s="21"/>
      <c r="I395" s="22"/>
      <c r="J395" s="21"/>
      <c r="K395" s="21"/>
      <c r="L395" s="21"/>
      <c r="M395" s="21"/>
      <c r="N395" s="21"/>
      <c r="O395" s="23"/>
      <c r="P395" s="23"/>
      <c r="Q395" s="23"/>
      <c r="R395" s="23"/>
      <c r="S395" s="21"/>
      <c r="T395" s="23"/>
      <c r="U395" s="21"/>
      <c r="V395" s="21"/>
      <c r="W395" s="40"/>
    </row>
    <row r="396" spans="1:23" s="52" customFormat="1" ht="273" customHeight="1">
      <c r="A396" s="42">
        <v>46</v>
      </c>
      <c r="B396" s="43" t="s">
        <v>1166</v>
      </c>
      <c r="C396" s="43" t="s">
        <v>94</v>
      </c>
      <c r="D396" s="43" t="s">
        <v>181</v>
      </c>
      <c r="E396" s="44">
        <v>1</v>
      </c>
      <c r="F396" s="45">
        <v>300</v>
      </c>
      <c r="G396" s="46" t="s">
        <v>613</v>
      </c>
      <c r="H396" s="46" t="s">
        <v>257</v>
      </c>
      <c r="I396" s="47">
        <v>20164630001589</v>
      </c>
      <c r="J396" s="48" t="s">
        <v>1185</v>
      </c>
      <c r="K396" s="48" t="s">
        <v>1186</v>
      </c>
      <c r="L396" s="48" t="s">
        <v>214</v>
      </c>
      <c r="M396" s="48" t="s">
        <v>348</v>
      </c>
      <c r="N396" s="48" t="s">
        <v>216</v>
      </c>
      <c r="O396" s="49">
        <v>582578145.54</v>
      </c>
      <c r="P396" s="49">
        <v>126613263.4</v>
      </c>
      <c r="Q396" s="49">
        <v>29671601.29</v>
      </c>
      <c r="R396" s="49">
        <v>130270106.53</v>
      </c>
      <c r="S396" s="50" t="s">
        <v>1884</v>
      </c>
      <c r="T396" s="49">
        <v>608692903.7</v>
      </c>
      <c r="U396" s="48" t="s">
        <v>620</v>
      </c>
      <c r="V396" s="46" t="s">
        <v>1187</v>
      </c>
      <c r="W396" s="51">
        <f>IF(OR(LEFT(I396)="7",LEFT(I396,1)="8"),VALUE(RIGHT(I396,3)),VALUE(RIGHT(I396,4)))</f>
        <v>1589</v>
      </c>
    </row>
    <row r="397" spans="1:23" s="39" customFormat="1" ht="30.75" customHeight="1" outlineLevel="3">
      <c r="A397" s="15"/>
      <c r="B397" s="58" t="s">
        <v>1167</v>
      </c>
      <c r="C397" s="59"/>
      <c r="D397" s="59"/>
      <c r="E397" s="16">
        <f>SUBTOTAL(9,E400)</f>
        <v>1</v>
      </c>
      <c r="F397" s="30"/>
      <c r="G397" s="30"/>
      <c r="H397" s="30"/>
      <c r="I397" s="17"/>
      <c r="J397" s="30"/>
      <c r="K397" s="30"/>
      <c r="L397" s="30"/>
      <c r="M397" s="30"/>
      <c r="N397" s="30"/>
      <c r="O397" s="18"/>
      <c r="P397" s="19"/>
      <c r="Q397" s="19"/>
      <c r="R397" s="19"/>
      <c r="S397" s="30"/>
      <c r="T397" s="19"/>
      <c r="U397" s="30"/>
      <c r="V397" s="30"/>
      <c r="W397" s="38"/>
    </row>
    <row r="398" spans="1:23" s="41" customFormat="1" ht="12.75" outlineLevel="1">
      <c r="A398" s="25"/>
      <c r="B398" s="56" t="s">
        <v>626</v>
      </c>
      <c r="C398" s="57" t="s">
        <v>624</v>
      </c>
      <c r="D398" s="57"/>
      <c r="E398" s="11">
        <f>SUBTOTAL(9,E399:E400)</f>
        <v>1</v>
      </c>
      <c r="F398" s="12"/>
      <c r="G398" s="12"/>
      <c r="H398" s="12"/>
      <c r="I398" s="13"/>
      <c r="J398" s="12"/>
      <c r="K398" s="12"/>
      <c r="L398" s="12"/>
      <c r="M398" s="12"/>
      <c r="N398" s="12"/>
      <c r="O398" s="14"/>
      <c r="P398" s="14"/>
      <c r="Q398" s="14"/>
      <c r="R398" s="14"/>
      <c r="S398" s="12"/>
      <c r="T398" s="14"/>
      <c r="U398" s="12"/>
      <c r="V398" s="12"/>
      <c r="W398" s="40"/>
    </row>
    <row r="399" spans="1:23" s="41" customFormat="1" ht="12.75" outlineLevel="2">
      <c r="A399" s="24"/>
      <c r="B399" s="54" t="s">
        <v>249</v>
      </c>
      <c r="C399" s="55"/>
      <c r="D399" s="55"/>
      <c r="E399" s="20">
        <f>SUBTOTAL(9,E400)</f>
        <v>1</v>
      </c>
      <c r="F399" s="21"/>
      <c r="G399" s="21"/>
      <c r="H399" s="21"/>
      <c r="I399" s="22"/>
      <c r="J399" s="21"/>
      <c r="K399" s="21"/>
      <c r="L399" s="21"/>
      <c r="M399" s="21"/>
      <c r="N399" s="21"/>
      <c r="O399" s="23"/>
      <c r="P399" s="23"/>
      <c r="Q399" s="23"/>
      <c r="R399" s="23"/>
      <c r="S399" s="21"/>
      <c r="T399" s="23"/>
      <c r="U399" s="21"/>
      <c r="V399" s="21"/>
      <c r="W399" s="40"/>
    </row>
    <row r="400" spans="1:23" s="52" customFormat="1" ht="379.5" customHeight="1">
      <c r="A400" s="42">
        <v>47</v>
      </c>
      <c r="B400" s="43" t="s">
        <v>1167</v>
      </c>
      <c r="C400" s="43" t="s">
        <v>94</v>
      </c>
      <c r="D400" s="43" t="s">
        <v>181</v>
      </c>
      <c r="E400" s="44">
        <v>1</v>
      </c>
      <c r="F400" s="45" t="s">
        <v>1071</v>
      </c>
      <c r="G400" s="46" t="s">
        <v>1072</v>
      </c>
      <c r="H400" s="46" t="s">
        <v>1072</v>
      </c>
      <c r="I400" s="47" t="s">
        <v>1073</v>
      </c>
      <c r="J400" s="48" t="s">
        <v>1074</v>
      </c>
      <c r="K400" s="48" t="s">
        <v>1075</v>
      </c>
      <c r="L400" s="48" t="s">
        <v>214</v>
      </c>
      <c r="M400" s="48" t="s">
        <v>602</v>
      </c>
      <c r="N400" s="48" t="s">
        <v>612</v>
      </c>
      <c r="O400" s="49">
        <v>318036317.16</v>
      </c>
      <c r="P400" s="49">
        <v>495585371.66</v>
      </c>
      <c r="Q400" s="49">
        <v>25895867.14</v>
      </c>
      <c r="R400" s="49">
        <v>548297247.62</v>
      </c>
      <c r="S400" s="50" t="s">
        <v>1885</v>
      </c>
      <c r="T400" s="49">
        <v>291220308.34</v>
      </c>
      <c r="U400" s="48" t="s">
        <v>217</v>
      </c>
      <c r="V400" s="46" t="s">
        <v>1461</v>
      </c>
      <c r="W400" s="51">
        <f>IF(OR(LEFT(I400)="7",LEFT(I400,1)="8"),VALUE(RIGHT(I400,3)),VALUE(RIGHT(I400,4)))</f>
        <v>1584</v>
      </c>
    </row>
    <row r="401" spans="1:23" s="39" customFormat="1" ht="19.5" customHeight="1" outlineLevel="3">
      <c r="A401" s="15"/>
      <c r="B401" s="58" t="s">
        <v>1213</v>
      </c>
      <c r="C401" s="59"/>
      <c r="D401" s="59"/>
      <c r="E401" s="16">
        <f>SUBTOTAL(9,E404:E422)</f>
        <v>14</v>
      </c>
      <c r="F401" s="30"/>
      <c r="G401" s="30"/>
      <c r="H401" s="30"/>
      <c r="I401" s="17"/>
      <c r="J401" s="30"/>
      <c r="K401" s="30"/>
      <c r="L401" s="30"/>
      <c r="M401" s="30"/>
      <c r="N401" s="30"/>
      <c r="O401" s="18"/>
      <c r="P401" s="19"/>
      <c r="Q401" s="19"/>
      <c r="R401" s="19"/>
      <c r="S401" s="30"/>
      <c r="T401" s="19"/>
      <c r="U401" s="30"/>
      <c r="V401" s="30"/>
      <c r="W401" s="38"/>
    </row>
    <row r="402" spans="1:23" s="41" customFormat="1" ht="12.75" outlineLevel="1">
      <c r="A402" s="25"/>
      <c r="B402" s="56" t="s">
        <v>626</v>
      </c>
      <c r="C402" s="57"/>
      <c r="D402" s="57"/>
      <c r="E402" s="11">
        <f>SUBTOTAL(9,E403:E416)</f>
        <v>11</v>
      </c>
      <c r="F402" s="12"/>
      <c r="G402" s="12"/>
      <c r="H402" s="12"/>
      <c r="I402" s="13"/>
      <c r="J402" s="12"/>
      <c r="K402" s="12"/>
      <c r="L402" s="12"/>
      <c r="M402" s="12"/>
      <c r="N402" s="12"/>
      <c r="O402" s="14"/>
      <c r="P402" s="14"/>
      <c r="Q402" s="14"/>
      <c r="R402" s="14"/>
      <c r="S402" s="12"/>
      <c r="T402" s="14"/>
      <c r="U402" s="12"/>
      <c r="V402" s="12"/>
      <c r="W402" s="40"/>
    </row>
    <row r="403" spans="1:23" s="41" customFormat="1" ht="12.75" outlineLevel="2">
      <c r="A403" s="24"/>
      <c r="B403" s="54" t="s">
        <v>823</v>
      </c>
      <c r="C403" s="55"/>
      <c r="D403" s="55"/>
      <c r="E403" s="20">
        <f>SUBTOTAL(9,E404:E410)</f>
        <v>7</v>
      </c>
      <c r="F403" s="21"/>
      <c r="G403" s="21"/>
      <c r="H403" s="21"/>
      <c r="I403" s="22"/>
      <c r="J403" s="21"/>
      <c r="K403" s="21"/>
      <c r="L403" s="21"/>
      <c r="M403" s="21"/>
      <c r="N403" s="21"/>
      <c r="O403" s="23"/>
      <c r="P403" s="23"/>
      <c r="Q403" s="23"/>
      <c r="R403" s="23"/>
      <c r="S403" s="21"/>
      <c r="T403" s="23"/>
      <c r="U403" s="21"/>
      <c r="V403" s="21"/>
      <c r="W403" s="40"/>
    </row>
    <row r="404" spans="1:23" s="52" customFormat="1" ht="288" customHeight="1">
      <c r="A404" s="42">
        <v>48</v>
      </c>
      <c r="B404" s="43" t="s">
        <v>1213</v>
      </c>
      <c r="C404" s="43" t="s">
        <v>94</v>
      </c>
      <c r="D404" s="43" t="s">
        <v>181</v>
      </c>
      <c r="E404" s="44">
        <v>1</v>
      </c>
      <c r="F404" s="45">
        <v>210</v>
      </c>
      <c r="G404" s="46" t="s">
        <v>1214</v>
      </c>
      <c r="H404" s="46" t="s">
        <v>468</v>
      </c>
      <c r="I404" s="47" t="s">
        <v>454</v>
      </c>
      <c r="J404" s="48" t="s">
        <v>455</v>
      </c>
      <c r="K404" s="48" t="s">
        <v>754</v>
      </c>
      <c r="L404" s="48" t="s">
        <v>214</v>
      </c>
      <c r="M404" s="48" t="s">
        <v>619</v>
      </c>
      <c r="N404" s="48" t="s">
        <v>216</v>
      </c>
      <c r="O404" s="49">
        <v>42683704.44</v>
      </c>
      <c r="P404" s="49">
        <v>28979446.41</v>
      </c>
      <c r="Q404" s="49">
        <v>1546981.2</v>
      </c>
      <c r="R404" s="49">
        <v>73210132.05</v>
      </c>
      <c r="S404" s="50" t="s">
        <v>1886</v>
      </c>
      <c r="T404" s="49">
        <v>0</v>
      </c>
      <c r="U404" s="48" t="s">
        <v>217</v>
      </c>
      <c r="V404" s="46" t="s">
        <v>1887</v>
      </c>
      <c r="W404" s="51">
        <f aca="true" t="shared" si="11" ref="W404:W410">IF(OR(LEFT(I404)="7",LEFT(I404,1)="8"),VALUE(RIGHT(I404,3)),VALUE(RIGHT(I404,4)))</f>
        <v>46</v>
      </c>
    </row>
    <row r="405" spans="1:23" s="52" customFormat="1" ht="190.5" customHeight="1">
      <c r="A405" s="42">
        <v>48</v>
      </c>
      <c r="B405" s="43" t="s">
        <v>1213</v>
      </c>
      <c r="C405" s="43" t="s">
        <v>94</v>
      </c>
      <c r="D405" s="43" t="s">
        <v>181</v>
      </c>
      <c r="E405" s="44">
        <v>1</v>
      </c>
      <c r="F405" s="45">
        <v>410</v>
      </c>
      <c r="G405" s="46" t="s">
        <v>567</v>
      </c>
      <c r="H405" s="46" t="s">
        <v>468</v>
      </c>
      <c r="I405" s="47" t="s">
        <v>418</v>
      </c>
      <c r="J405" s="48" t="s">
        <v>419</v>
      </c>
      <c r="K405" s="48" t="s">
        <v>420</v>
      </c>
      <c r="L405" s="48" t="s">
        <v>480</v>
      </c>
      <c r="M405" s="48" t="s">
        <v>453</v>
      </c>
      <c r="N405" s="48" t="s">
        <v>216</v>
      </c>
      <c r="O405" s="49">
        <v>0</v>
      </c>
      <c r="P405" s="49">
        <v>0</v>
      </c>
      <c r="Q405" s="49">
        <v>0</v>
      </c>
      <c r="R405" s="49">
        <v>0</v>
      </c>
      <c r="S405" s="50" t="s">
        <v>1888</v>
      </c>
      <c r="T405" s="49">
        <v>0</v>
      </c>
      <c r="U405" s="48" t="s">
        <v>217</v>
      </c>
      <c r="V405" s="46" t="s">
        <v>1889</v>
      </c>
      <c r="W405" s="51">
        <f t="shared" si="11"/>
        <v>24</v>
      </c>
    </row>
    <row r="406" spans="1:23" s="52" customFormat="1" ht="190.5" customHeight="1">
      <c r="A406" s="42">
        <v>48</v>
      </c>
      <c r="B406" s="43" t="s">
        <v>1213</v>
      </c>
      <c r="C406" s="43" t="s">
        <v>94</v>
      </c>
      <c r="D406" s="43" t="s">
        <v>181</v>
      </c>
      <c r="E406" s="44">
        <v>1</v>
      </c>
      <c r="F406" s="45">
        <v>410</v>
      </c>
      <c r="G406" s="46" t="s">
        <v>567</v>
      </c>
      <c r="H406" s="46" t="s">
        <v>468</v>
      </c>
      <c r="I406" s="47" t="s">
        <v>450</v>
      </c>
      <c r="J406" s="48" t="s">
        <v>451</v>
      </c>
      <c r="K406" s="48" t="s">
        <v>452</v>
      </c>
      <c r="L406" s="48" t="s">
        <v>480</v>
      </c>
      <c r="M406" s="48" t="s">
        <v>453</v>
      </c>
      <c r="N406" s="48" t="s">
        <v>216</v>
      </c>
      <c r="O406" s="49">
        <v>0</v>
      </c>
      <c r="P406" s="49">
        <v>0</v>
      </c>
      <c r="Q406" s="49">
        <v>0</v>
      </c>
      <c r="R406" s="49">
        <v>0</v>
      </c>
      <c r="S406" s="50" t="s">
        <v>1890</v>
      </c>
      <c r="T406" s="49">
        <v>0</v>
      </c>
      <c r="U406" s="48" t="s">
        <v>217</v>
      </c>
      <c r="V406" s="46" t="s">
        <v>1891</v>
      </c>
      <c r="W406" s="51">
        <f t="shared" si="11"/>
        <v>717</v>
      </c>
    </row>
    <row r="407" spans="1:23" s="52" customFormat="1" ht="190.5" customHeight="1">
      <c r="A407" s="42">
        <v>48</v>
      </c>
      <c r="B407" s="43" t="s">
        <v>1213</v>
      </c>
      <c r="C407" s="43" t="s">
        <v>94</v>
      </c>
      <c r="D407" s="43" t="s">
        <v>181</v>
      </c>
      <c r="E407" s="44">
        <v>1</v>
      </c>
      <c r="F407" s="45" t="s">
        <v>517</v>
      </c>
      <c r="G407" s="46" t="s">
        <v>225</v>
      </c>
      <c r="H407" s="46" t="s">
        <v>468</v>
      </c>
      <c r="I407" s="47" t="s">
        <v>487</v>
      </c>
      <c r="J407" s="48" t="s">
        <v>488</v>
      </c>
      <c r="K407" s="48" t="s">
        <v>855</v>
      </c>
      <c r="L407" s="48" t="s">
        <v>214</v>
      </c>
      <c r="M407" s="48" t="s">
        <v>348</v>
      </c>
      <c r="N407" s="48" t="s">
        <v>216</v>
      </c>
      <c r="O407" s="49">
        <v>297486233.87</v>
      </c>
      <c r="P407" s="49">
        <v>0</v>
      </c>
      <c r="Q407" s="49">
        <v>7198869.08</v>
      </c>
      <c r="R407" s="49">
        <v>206221326.49</v>
      </c>
      <c r="S407" s="50" t="s">
        <v>1892</v>
      </c>
      <c r="T407" s="49">
        <v>98463776.46</v>
      </c>
      <c r="U407" s="48" t="s">
        <v>217</v>
      </c>
      <c r="V407" s="46" t="s">
        <v>1893</v>
      </c>
      <c r="W407" s="51">
        <f t="shared" si="11"/>
        <v>1513</v>
      </c>
    </row>
    <row r="408" spans="1:23" s="52" customFormat="1" ht="259.5" customHeight="1">
      <c r="A408" s="42">
        <v>48</v>
      </c>
      <c r="B408" s="43" t="s">
        <v>1213</v>
      </c>
      <c r="C408" s="43" t="s">
        <v>94</v>
      </c>
      <c r="D408" s="43" t="s">
        <v>181</v>
      </c>
      <c r="E408" s="44">
        <v>1</v>
      </c>
      <c r="F408" s="45" t="s">
        <v>324</v>
      </c>
      <c r="G408" s="46" t="s">
        <v>1234</v>
      </c>
      <c r="H408" s="46" t="s">
        <v>1215</v>
      </c>
      <c r="I408" s="47" t="s">
        <v>325</v>
      </c>
      <c r="J408" s="48" t="s">
        <v>326</v>
      </c>
      <c r="K408" s="48" t="s">
        <v>327</v>
      </c>
      <c r="L408" s="48" t="s">
        <v>643</v>
      </c>
      <c r="M408" s="48" t="s">
        <v>357</v>
      </c>
      <c r="N408" s="48" t="s">
        <v>727</v>
      </c>
      <c r="O408" s="49">
        <v>1070544</v>
      </c>
      <c r="P408" s="49">
        <v>0</v>
      </c>
      <c r="Q408" s="49">
        <v>45325</v>
      </c>
      <c r="R408" s="49">
        <v>27316</v>
      </c>
      <c r="S408" s="50" t="s">
        <v>1462</v>
      </c>
      <c r="T408" s="49">
        <v>1088553</v>
      </c>
      <c r="U408" s="48" t="s">
        <v>620</v>
      </c>
      <c r="V408" s="46" t="s">
        <v>1033</v>
      </c>
      <c r="W408" s="51">
        <f t="shared" si="11"/>
        <v>1401</v>
      </c>
    </row>
    <row r="409" spans="1:23" s="52" customFormat="1" ht="259.5" customHeight="1">
      <c r="A409" s="42">
        <v>48</v>
      </c>
      <c r="B409" s="43" t="s">
        <v>1213</v>
      </c>
      <c r="C409" s="43" t="s">
        <v>94</v>
      </c>
      <c r="D409" s="43" t="s">
        <v>181</v>
      </c>
      <c r="E409" s="44">
        <v>1</v>
      </c>
      <c r="F409" s="45" t="s">
        <v>391</v>
      </c>
      <c r="G409" s="46" t="s">
        <v>392</v>
      </c>
      <c r="H409" s="46" t="s">
        <v>392</v>
      </c>
      <c r="I409" s="47" t="s">
        <v>1190</v>
      </c>
      <c r="J409" s="48" t="s">
        <v>1191</v>
      </c>
      <c r="K409" s="48" t="s">
        <v>1192</v>
      </c>
      <c r="L409" s="48" t="s">
        <v>214</v>
      </c>
      <c r="M409" s="48" t="s">
        <v>215</v>
      </c>
      <c r="N409" s="48" t="s">
        <v>216</v>
      </c>
      <c r="O409" s="49">
        <v>231959828.96</v>
      </c>
      <c r="P409" s="49">
        <v>202737.67</v>
      </c>
      <c r="Q409" s="49">
        <v>10527216.09</v>
      </c>
      <c r="R409" s="49">
        <v>99007048.76</v>
      </c>
      <c r="S409" s="50" t="s">
        <v>1894</v>
      </c>
      <c r="T409" s="49">
        <v>143682733.96</v>
      </c>
      <c r="U409" s="48" t="s">
        <v>217</v>
      </c>
      <c r="V409" s="46" t="s">
        <v>1895</v>
      </c>
      <c r="W409" s="51">
        <f t="shared" si="11"/>
        <v>885</v>
      </c>
    </row>
    <row r="410" spans="1:23" s="52" customFormat="1" ht="259.5" customHeight="1">
      <c r="A410" s="42">
        <v>48</v>
      </c>
      <c r="B410" s="43" t="s">
        <v>1213</v>
      </c>
      <c r="C410" s="43" t="s">
        <v>94</v>
      </c>
      <c r="D410" s="43" t="s">
        <v>181</v>
      </c>
      <c r="E410" s="44">
        <v>1</v>
      </c>
      <c r="F410" s="45" t="s">
        <v>391</v>
      </c>
      <c r="G410" s="46" t="s">
        <v>392</v>
      </c>
      <c r="H410" s="46" t="s">
        <v>392</v>
      </c>
      <c r="I410" s="47" t="s">
        <v>689</v>
      </c>
      <c r="J410" s="48" t="s">
        <v>435</v>
      </c>
      <c r="K410" s="48" t="s">
        <v>344</v>
      </c>
      <c r="L410" s="48" t="s">
        <v>214</v>
      </c>
      <c r="M410" s="48" t="s">
        <v>215</v>
      </c>
      <c r="N410" s="48" t="s">
        <v>216</v>
      </c>
      <c r="O410" s="49">
        <v>229856810.84</v>
      </c>
      <c r="P410" s="49">
        <v>2305436.39</v>
      </c>
      <c r="Q410" s="49">
        <v>13258585.5</v>
      </c>
      <c r="R410" s="49">
        <v>38207315.06</v>
      </c>
      <c r="S410" s="50" t="s">
        <v>1896</v>
      </c>
      <c r="T410" s="49">
        <v>207213517.67</v>
      </c>
      <c r="U410" s="48" t="s">
        <v>217</v>
      </c>
      <c r="V410" s="46" t="s">
        <v>1897</v>
      </c>
      <c r="W410" s="51">
        <f t="shared" si="11"/>
        <v>1219</v>
      </c>
    </row>
    <row r="411" spans="1:23" s="41" customFormat="1" ht="15" customHeight="1" outlineLevel="2">
      <c r="A411" s="24"/>
      <c r="B411" s="54" t="s">
        <v>1035</v>
      </c>
      <c r="C411" s="55"/>
      <c r="D411" s="55"/>
      <c r="E411" s="20">
        <f>SUBTOTAL(9,E412:E413)</f>
        <v>2</v>
      </c>
      <c r="F411" s="21"/>
      <c r="G411" s="21"/>
      <c r="H411" s="21"/>
      <c r="I411" s="22"/>
      <c r="J411" s="21"/>
      <c r="K411" s="21"/>
      <c r="L411" s="21"/>
      <c r="M411" s="21"/>
      <c r="N411" s="21"/>
      <c r="O411" s="23"/>
      <c r="P411" s="23"/>
      <c r="Q411" s="23"/>
      <c r="R411" s="23"/>
      <c r="S411" s="21"/>
      <c r="T411" s="23"/>
      <c r="U411" s="21"/>
      <c r="V411" s="21"/>
      <c r="W411" s="40"/>
    </row>
    <row r="412" spans="1:23" s="52" customFormat="1" ht="205.5" customHeight="1">
      <c r="A412" s="42">
        <v>48</v>
      </c>
      <c r="B412" s="43" t="s">
        <v>1213</v>
      </c>
      <c r="C412" s="43" t="s">
        <v>94</v>
      </c>
      <c r="D412" s="43" t="s">
        <v>478</v>
      </c>
      <c r="E412" s="44">
        <v>1</v>
      </c>
      <c r="F412" s="45">
        <v>340</v>
      </c>
      <c r="G412" s="46" t="s">
        <v>1216</v>
      </c>
      <c r="H412" s="46" t="s">
        <v>812</v>
      </c>
      <c r="I412" s="47" t="s">
        <v>813</v>
      </c>
      <c r="J412" s="48" t="s">
        <v>814</v>
      </c>
      <c r="K412" s="48" t="s">
        <v>635</v>
      </c>
      <c r="L412" s="48" t="s">
        <v>643</v>
      </c>
      <c r="M412" s="48" t="s">
        <v>636</v>
      </c>
      <c r="N412" s="48" t="s">
        <v>216</v>
      </c>
      <c r="O412" s="49">
        <v>0</v>
      </c>
      <c r="P412" s="49">
        <v>2500000</v>
      </c>
      <c r="Q412" s="49">
        <v>152998.2</v>
      </c>
      <c r="R412" s="49">
        <v>16473</v>
      </c>
      <c r="S412" s="50" t="s">
        <v>1898</v>
      </c>
      <c r="T412" s="49">
        <v>2636525.2</v>
      </c>
      <c r="U412" s="48" t="s">
        <v>217</v>
      </c>
      <c r="V412" s="46" t="s">
        <v>1899</v>
      </c>
      <c r="W412" s="51">
        <f>IF(OR(LEFT(I412)="7",LEFT(I412,1)="8"),VALUE(RIGHT(I412,3)),VALUE(RIGHT(I412,4)))</f>
        <v>1467</v>
      </c>
    </row>
    <row r="413" spans="1:23" s="52" customFormat="1" ht="179.25" customHeight="1">
      <c r="A413" s="42">
        <v>48</v>
      </c>
      <c r="B413" s="43" t="s">
        <v>1213</v>
      </c>
      <c r="C413" s="43" t="s">
        <v>94</v>
      </c>
      <c r="D413" s="43" t="s">
        <v>478</v>
      </c>
      <c r="E413" s="44">
        <v>1</v>
      </c>
      <c r="F413" s="45" t="s">
        <v>517</v>
      </c>
      <c r="G413" s="46" t="s">
        <v>225</v>
      </c>
      <c r="H413" s="46" t="s">
        <v>1217</v>
      </c>
      <c r="I413" s="47" t="s">
        <v>226</v>
      </c>
      <c r="J413" s="48" t="s">
        <v>1218</v>
      </c>
      <c r="K413" s="48" t="s">
        <v>227</v>
      </c>
      <c r="L413" s="48" t="s">
        <v>643</v>
      </c>
      <c r="M413" s="48" t="s">
        <v>586</v>
      </c>
      <c r="N413" s="48" t="s">
        <v>216</v>
      </c>
      <c r="O413" s="49">
        <v>0</v>
      </c>
      <c r="P413" s="49">
        <v>0</v>
      </c>
      <c r="Q413" s="49">
        <v>0</v>
      </c>
      <c r="R413" s="49">
        <v>0</v>
      </c>
      <c r="S413" s="50" t="s">
        <v>1320</v>
      </c>
      <c r="T413" s="49">
        <v>0</v>
      </c>
      <c r="U413" s="48" t="s">
        <v>620</v>
      </c>
      <c r="V413" s="46" t="s">
        <v>1900</v>
      </c>
      <c r="W413" s="51">
        <f>IF(OR(LEFT(I413)="7",LEFT(I413,1)="8"),VALUE(RIGHT(I413,3)),VALUE(RIGHT(I413,4)))</f>
        <v>1132</v>
      </c>
    </row>
    <row r="414" spans="1:23" s="41" customFormat="1" ht="12.75" outlineLevel="2">
      <c r="A414" s="24"/>
      <c r="B414" s="54" t="s">
        <v>16</v>
      </c>
      <c r="C414" s="55"/>
      <c r="D414" s="55"/>
      <c r="E414" s="20">
        <f>SUBTOTAL(9,E415:E416)</f>
        <v>2</v>
      </c>
      <c r="F414" s="21"/>
      <c r="G414" s="21"/>
      <c r="H414" s="21"/>
      <c r="I414" s="22"/>
      <c r="J414" s="21"/>
      <c r="K414" s="21"/>
      <c r="L414" s="21"/>
      <c r="M414" s="21"/>
      <c r="N414" s="21"/>
      <c r="O414" s="23"/>
      <c r="P414" s="23"/>
      <c r="Q414" s="23"/>
      <c r="R414" s="23"/>
      <c r="S414" s="21"/>
      <c r="T414" s="23"/>
      <c r="U414" s="21"/>
      <c r="V414" s="21"/>
      <c r="W414" s="40"/>
    </row>
    <row r="415" spans="1:23" s="52" customFormat="1" ht="150.75" customHeight="1">
      <c r="A415" s="42">
        <v>48</v>
      </c>
      <c r="B415" s="43" t="s">
        <v>1213</v>
      </c>
      <c r="C415" s="43" t="s">
        <v>94</v>
      </c>
      <c r="D415" s="43" t="s">
        <v>728</v>
      </c>
      <c r="E415" s="44">
        <v>1</v>
      </c>
      <c r="F415" s="45" t="s">
        <v>517</v>
      </c>
      <c r="G415" s="46" t="s">
        <v>225</v>
      </c>
      <c r="H415" s="46" t="s">
        <v>108</v>
      </c>
      <c r="I415" s="47" t="s">
        <v>109</v>
      </c>
      <c r="J415" s="48" t="s">
        <v>1219</v>
      </c>
      <c r="K415" s="48" t="s">
        <v>686</v>
      </c>
      <c r="L415" s="48" t="s">
        <v>643</v>
      </c>
      <c r="M415" s="48" t="s">
        <v>586</v>
      </c>
      <c r="N415" s="48" t="s">
        <v>216</v>
      </c>
      <c r="O415" s="49">
        <v>0</v>
      </c>
      <c r="P415" s="49">
        <v>0</v>
      </c>
      <c r="Q415" s="49">
        <v>0</v>
      </c>
      <c r="R415" s="49">
        <v>0</v>
      </c>
      <c r="S415" s="50" t="s">
        <v>1901</v>
      </c>
      <c r="T415" s="49">
        <v>0</v>
      </c>
      <c r="U415" s="48" t="s">
        <v>620</v>
      </c>
      <c r="V415" s="46" t="s">
        <v>1463</v>
      </c>
      <c r="W415" s="51">
        <f>IF(OR(LEFT(I415)="7",LEFT(I415,1)="8"),VALUE(RIGHT(I415,3)),VALUE(RIGHT(I415,4)))</f>
        <v>339</v>
      </c>
    </row>
    <row r="416" spans="1:23" s="52" customFormat="1" ht="150.75" customHeight="1">
      <c r="A416" s="42">
        <v>48</v>
      </c>
      <c r="B416" s="43" t="s">
        <v>1213</v>
      </c>
      <c r="C416" s="43" t="s">
        <v>94</v>
      </c>
      <c r="D416" s="43" t="s">
        <v>728</v>
      </c>
      <c r="E416" s="44">
        <v>1</v>
      </c>
      <c r="F416" s="45" t="s">
        <v>517</v>
      </c>
      <c r="G416" s="46" t="s">
        <v>225</v>
      </c>
      <c r="H416" s="46" t="s">
        <v>588</v>
      </c>
      <c r="I416" s="47" t="s">
        <v>589</v>
      </c>
      <c r="J416" s="48" t="s">
        <v>1220</v>
      </c>
      <c r="K416" s="48" t="s">
        <v>63</v>
      </c>
      <c r="L416" s="48" t="s">
        <v>643</v>
      </c>
      <c r="M416" s="48" t="s">
        <v>586</v>
      </c>
      <c r="N416" s="48" t="s">
        <v>216</v>
      </c>
      <c r="O416" s="49">
        <v>0</v>
      </c>
      <c r="P416" s="49">
        <v>0</v>
      </c>
      <c r="Q416" s="49">
        <v>0</v>
      </c>
      <c r="R416" s="49">
        <v>0</v>
      </c>
      <c r="S416" s="50" t="s">
        <v>1321</v>
      </c>
      <c r="T416" s="49">
        <v>0</v>
      </c>
      <c r="U416" s="48" t="s">
        <v>620</v>
      </c>
      <c r="V416" s="46" t="s">
        <v>1902</v>
      </c>
      <c r="W416" s="51">
        <f>IF(OR(LEFT(I416)="7",LEFT(I416,1)="8"),VALUE(RIGHT(I416,3)),VALUE(RIGHT(I416,4)))</f>
        <v>1328</v>
      </c>
    </row>
    <row r="417" spans="1:23" s="41" customFormat="1" ht="12.75" outlineLevel="1">
      <c r="A417" s="25"/>
      <c r="B417" s="56" t="s">
        <v>155</v>
      </c>
      <c r="C417" s="57"/>
      <c r="D417" s="57"/>
      <c r="E417" s="11">
        <f>SUBTOTAL(9,E418:E422)</f>
        <v>3</v>
      </c>
      <c r="F417" s="12"/>
      <c r="G417" s="12"/>
      <c r="H417" s="12"/>
      <c r="I417" s="13"/>
      <c r="J417" s="12"/>
      <c r="K417" s="12"/>
      <c r="L417" s="12"/>
      <c r="M417" s="12"/>
      <c r="N417" s="12"/>
      <c r="O417" s="14"/>
      <c r="P417" s="14"/>
      <c r="Q417" s="14"/>
      <c r="R417" s="14"/>
      <c r="S417" s="12"/>
      <c r="T417" s="14"/>
      <c r="U417" s="12"/>
      <c r="V417" s="12"/>
      <c r="W417" s="40"/>
    </row>
    <row r="418" spans="1:23" s="41" customFormat="1" ht="12.75" outlineLevel="2">
      <c r="A418" s="24"/>
      <c r="B418" s="54" t="s">
        <v>823</v>
      </c>
      <c r="C418" s="55"/>
      <c r="D418" s="55"/>
      <c r="E418" s="20">
        <f>SUBTOTAL(9,E419:E420)</f>
        <v>2</v>
      </c>
      <c r="F418" s="21"/>
      <c r="G418" s="21"/>
      <c r="H418" s="21"/>
      <c r="I418" s="22"/>
      <c r="J418" s="21"/>
      <c r="K418" s="21"/>
      <c r="L418" s="21"/>
      <c r="M418" s="21"/>
      <c r="N418" s="21"/>
      <c r="O418" s="23"/>
      <c r="P418" s="23"/>
      <c r="Q418" s="23"/>
      <c r="R418" s="23"/>
      <c r="S418" s="21"/>
      <c r="T418" s="23"/>
      <c r="U418" s="21"/>
      <c r="V418" s="21"/>
      <c r="W418" s="40"/>
    </row>
    <row r="419" spans="1:23" s="52" customFormat="1" ht="233.25" customHeight="1">
      <c r="A419" s="42">
        <v>48</v>
      </c>
      <c r="B419" s="43" t="s">
        <v>1213</v>
      </c>
      <c r="C419" s="43" t="s">
        <v>62</v>
      </c>
      <c r="D419" s="43" t="s">
        <v>181</v>
      </c>
      <c r="E419" s="44">
        <v>1</v>
      </c>
      <c r="F419" s="45">
        <v>410</v>
      </c>
      <c r="G419" s="46" t="s">
        <v>567</v>
      </c>
      <c r="H419" s="46" t="s">
        <v>567</v>
      </c>
      <c r="I419" s="47" t="s">
        <v>110</v>
      </c>
      <c r="J419" s="48" t="s">
        <v>111</v>
      </c>
      <c r="K419" s="48" t="s">
        <v>687</v>
      </c>
      <c r="L419" s="48" t="s">
        <v>214</v>
      </c>
      <c r="M419" s="48" t="s">
        <v>215</v>
      </c>
      <c r="N419" s="48" t="s">
        <v>216</v>
      </c>
      <c r="O419" s="49">
        <v>3982531</v>
      </c>
      <c r="P419" s="49">
        <v>20846829</v>
      </c>
      <c r="Q419" s="49">
        <v>205150</v>
      </c>
      <c r="R419" s="49">
        <v>18674799</v>
      </c>
      <c r="S419" s="50" t="s">
        <v>1903</v>
      </c>
      <c r="T419" s="49">
        <v>6359711</v>
      </c>
      <c r="U419" s="48" t="s">
        <v>217</v>
      </c>
      <c r="V419" s="46" t="s">
        <v>1904</v>
      </c>
      <c r="W419" s="51">
        <f>IF(OR(LEFT(I419)="7",LEFT(I419,1)="8"),VALUE(RIGHT(I419,3)),VALUE(RIGHT(I419,4)))</f>
        <v>76</v>
      </c>
    </row>
    <row r="420" spans="1:23" s="52" customFormat="1" ht="276.75" customHeight="1">
      <c r="A420" s="42">
        <v>48</v>
      </c>
      <c r="B420" s="43" t="s">
        <v>1213</v>
      </c>
      <c r="C420" s="43" t="s">
        <v>62</v>
      </c>
      <c r="D420" s="43" t="s">
        <v>181</v>
      </c>
      <c r="E420" s="44">
        <v>1</v>
      </c>
      <c r="F420" s="45">
        <v>410</v>
      </c>
      <c r="G420" s="46" t="s">
        <v>567</v>
      </c>
      <c r="H420" s="46" t="s">
        <v>567</v>
      </c>
      <c r="I420" s="47" t="s">
        <v>116</v>
      </c>
      <c r="J420" s="48" t="s">
        <v>117</v>
      </c>
      <c r="K420" s="48" t="s">
        <v>688</v>
      </c>
      <c r="L420" s="48" t="s">
        <v>643</v>
      </c>
      <c r="M420" s="48" t="s">
        <v>586</v>
      </c>
      <c r="N420" s="48" t="s">
        <v>216</v>
      </c>
      <c r="O420" s="49">
        <v>407153958.15</v>
      </c>
      <c r="P420" s="49">
        <v>337888993.39</v>
      </c>
      <c r="Q420" s="49">
        <v>9122373.13</v>
      </c>
      <c r="R420" s="49">
        <v>585725092.22</v>
      </c>
      <c r="S420" s="50" t="s">
        <v>1905</v>
      </c>
      <c r="T420" s="49">
        <v>168440232.45</v>
      </c>
      <c r="U420" s="48" t="s">
        <v>217</v>
      </c>
      <c r="V420" s="46" t="s">
        <v>1906</v>
      </c>
      <c r="W420" s="51">
        <f>IF(OR(LEFT(I420)="7",LEFT(I420,1)="8"),VALUE(RIGHT(I420,3)),VALUE(RIGHT(I420,4)))</f>
        <v>92</v>
      </c>
    </row>
    <row r="421" spans="1:23" s="41" customFormat="1" ht="14.25" customHeight="1" outlineLevel="2">
      <c r="A421" s="24"/>
      <c r="B421" s="54" t="s">
        <v>16</v>
      </c>
      <c r="C421" s="55"/>
      <c r="D421" s="55"/>
      <c r="E421" s="20">
        <f>SUBTOTAL(9,E422:E422)</f>
        <v>1</v>
      </c>
      <c r="F421" s="21"/>
      <c r="G421" s="21"/>
      <c r="H421" s="21"/>
      <c r="I421" s="22"/>
      <c r="J421" s="21"/>
      <c r="K421" s="21"/>
      <c r="L421" s="21"/>
      <c r="M421" s="21"/>
      <c r="N421" s="21"/>
      <c r="O421" s="23"/>
      <c r="P421" s="23"/>
      <c r="Q421" s="23"/>
      <c r="R421" s="23"/>
      <c r="S421" s="21"/>
      <c r="T421" s="23"/>
      <c r="U421" s="21"/>
      <c r="V421" s="21"/>
      <c r="W421" s="40"/>
    </row>
    <row r="422" spans="1:23" s="52" customFormat="1" ht="243" customHeight="1">
      <c r="A422" s="42">
        <v>48</v>
      </c>
      <c r="B422" s="43" t="s">
        <v>1213</v>
      </c>
      <c r="C422" s="43" t="s">
        <v>62</v>
      </c>
      <c r="D422" s="43" t="s">
        <v>728</v>
      </c>
      <c r="E422" s="44">
        <v>1</v>
      </c>
      <c r="F422" s="45">
        <v>410</v>
      </c>
      <c r="G422" s="46" t="s">
        <v>567</v>
      </c>
      <c r="H422" s="46" t="s">
        <v>118</v>
      </c>
      <c r="I422" s="47">
        <v>700011200227</v>
      </c>
      <c r="J422" s="48" t="s">
        <v>119</v>
      </c>
      <c r="K422" s="48" t="s">
        <v>120</v>
      </c>
      <c r="L422" s="48" t="s">
        <v>643</v>
      </c>
      <c r="M422" s="48" t="s">
        <v>376</v>
      </c>
      <c r="N422" s="48" t="s">
        <v>216</v>
      </c>
      <c r="O422" s="49">
        <v>0</v>
      </c>
      <c r="P422" s="49">
        <v>0</v>
      </c>
      <c r="Q422" s="49">
        <v>0</v>
      </c>
      <c r="R422" s="49">
        <v>0</v>
      </c>
      <c r="S422" s="50" t="s">
        <v>1907</v>
      </c>
      <c r="T422" s="49">
        <v>0</v>
      </c>
      <c r="U422" s="48" t="s">
        <v>620</v>
      </c>
      <c r="V422" s="46" t="s">
        <v>1464</v>
      </c>
      <c r="W422" s="51">
        <f>IF(OR(LEFT(I422)="7",LEFT(I422,1)="8"),VALUE(RIGHT(I422,3)),VALUE(RIGHT(I422,4)))</f>
        <v>227</v>
      </c>
    </row>
    <row r="423" spans="1:23" s="39" customFormat="1" ht="34.5" customHeight="1" outlineLevel="3">
      <c r="A423" s="15"/>
      <c r="B423" s="58" t="s">
        <v>806</v>
      </c>
      <c r="C423" s="59"/>
      <c r="D423" s="59"/>
      <c r="E423" s="16">
        <f>SUBTOTAL(9,E426:E434)</f>
        <v>7</v>
      </c>
      <c r="F423" s="30"/>
      <c r="G423" s="30"/>
      <c r="H423" s="30"/>
      <c r="I423" s="17"/>
      <c r="J423" s="30"/>
      <c r="K423" s="30"/>
      <c r="L423" s="30"/>
      <c r="M423" s="30"/>
      <c r="N423" s="30"/>
      <c r="O423" s="18"/>
      <c r="P423" s="19"/>
      <c r="Q423" s="19"/>
      <c r="R423" s="19"/>
      <c r="S423" s="30"/>
      <c r="T423" s="19"/>
      <c r="U423" s="30"/>
      <c r="V423" s="30"/>
      <c r="W423" s="38"/>
    </row>
    <row r="424" spans="1:23" s="41" customFormat="1" ht="12.75" outlineLevel="1">
      <c r="A424" s="25"/>
      <c r="B424" s="56" t="s">
        <v>626</v>
      </c>
      <c r="C424" s="57" t="s">
        <v>624</v>
      </c>
      <c r="D424" s="57"/>
      <c r="E424" s="11">
        <f>SUBTOTAL(9,E425:E431)</f>
        <v>6</v>
      </c>
      <c r="F424" s="12"/>
      <c r="G424" s="12"/>
      <c r="H424" s="12"/>
      <c r="I424" s="13"/>
      <c r="J424" s="12"/>
      <c r="K424" s="12"/>
      <c r="L424" s="12"/>
      <c r="M424" s="12"/>
      <c r="N424" s="12"/>
      <c r="O424" s="14"/>
      <c r="P424" s="14"/>
      <c r="Q424" s="14"/>
      <c r="R424" s="14"/>
      <c r="S424" s="12"/>
      <c r="T424" s="14"/>
      <c r="U424" s="12"/>
      <c r="V424" s="12"/>
      <c r="W424" s="40"/>
    </row>
    <row r="425" spans="1:23" s="41" customFormat="1" ht="12.75" outlineLevel="2">
      <c r="A425" s="24"/>
      <c r="B425" s="54" t="s">
        <v>249</v>
      </c>
      <c r="C425" s="55"/>
      <c r="D425" s="55"/>
      <c r="E425" s="20">
        <f>SUBTOTAL(9,E426:E431)</f>
        <v>6</v>
      </c>
      <c r="F425" s="21"/>
      <c r="G425" s="21"/>
      <c r="H425" s="21"/>
      <c r="I425" s="22"/>
      <c r="J425" s="21"/>
      <c r="K425" s="21"/>
      <c r="L425" s="21"/>
      <c r="M425" s="21"/>
      <c r="N425" s="21"/>
      <c r="O425" s="23"/>
      <c r="P425" s="23"/>
      <c r="Q425" s="23"/>
      <c r="R425" s="23"/>
      <c r="S425" s="21"/>
      <c r="T425" s="23"/>
      <c r="U425" s="21"/>
      <c r="V425" s="21"/>
      <c r="W425" s="40"/>
    </row>
    <row r="426" spans="1:23" s="52" customFormat="1" ht="150.75" customHeight="1">
      <c r="A426" s="42">
        <v>50</v>
      </c>
      <c r="B426" s="43" t="s">
        <v>806</v>
      </c>
      <c r="C426" s="43" t="s">
        <v>94</v>
      </c>
      <c r="D426" s="43" t="s">
        <v>181</v>
      </c>
      <c r="E426" s="44">
        <v>1</v>
      </c>
      <c r="F426" s="45" t="s">
        <v>807</v>
      </c>
      <c r="G426" s="46" t="s">
        <v>806</v>
      </c>
      <c r="H426" s="46" t="s">
        <v>806</v>
      </c>
      <c r="I426" s="47" t="s">
        <v>21</v>
      </c>
      <c r="J426" s="48" t="s">
        <v>22</v>
      </c>
      <c r="K426" s="48" t="s">
        <v>23</v>
      </c>
      <c r="L426" s="48" t="s">
        <v>643</v>
      </c>
      <c r="M426" s="48" t="s">
        <v>228</v>
      </c>
      <c r="N426" s="48" t="s">
        <v>612</v>
      </c>
      <c r="O426" s="49">
        <v>165189392.78</v>
      </c>
      <c r="P426" s="49">
        <v>-38625914.7</v>
      </c>
      <c r="Q426" s="49">
        <v>3599820.17</v>
      </c>
      <c r="R426" s="49">
        <v>41827085.94</v>
      </c>
      <c r="S426" s="50" t="s">
        <v>1465</v>
      </c>
      <c r="T426" s="49">
        <v>88336212.31</v>
      </c>
      <c r="U426" s="48" t="s">
        <v>217</v>
      </c>
      <c r="V426" s="46" t="s">
        <v>1908</v>
      </c>
      <c r="W426" s="51">
        <f aca="true" t="shared" si="12" ref="W426:W431">IF(OR(LEFT(I426)="7",LEFT(I426,1)="8"),VALUE(RIGHT(I426,3)),VALUE(RIGHT(I426,4)))</f>
        <v>343</v>
      </c>
    </row>
    <row r="427" spans="1:23" s="52" customFormat="1" ht="150.75" customHeight="1">
      <c r="A427" s="42">
        <v>50</v>
      </c>
      <c r="B427" s="43" t="s">
        <v>806</v>
      </c>
      <c r="C427" s="43" t="s">
        <v>94</v>
      </c>
      <c r="D427" s="43" t="s">
        <v>181</v>
      </c>
      <c r="E427" s="44">
        <v>1</v>
      </c>
      <c r="F427" s="45" t="s">
        <v>807</v>
      </c>
      <c r="G427" s="46" t="s">
        <v>806</v>
      </c>
      <c r="H427" s="46" t="s">
        <v>806</v>
      </c>
      <c r="I427" s="47" t="s">
        <v>24</v>
      </c>
      <c r="J427" s="48" t="s">
        <v>706</v>
      </c>
      <c r="K427" s="48" t="s">
        <v>707</v>
      </c>
      <c r="L427" s="48" t="s">
        <v>643</v>
      </c>
      <c r="M427" s="48" t="s">
        <v>228</v>
      </c>
      <c r="N427" s="48" t="s">
        <v>216</v>
      </c>
      <c r="O427" s="49">
        <v>306167786</v>
      </c>
      <c r="P427" s="49">
        <v>157955954</v>
      </c>
      <c r="Q427" s="49">
        <v>13846489</v>
      </c>
      <c r="R427" s="49">
        <v>123636188</v>
      </c>
      <c r="S427" s="50" t="s">
        <v>1466</v>
      </c>
      <c r="T427" s="49">
        <v>354334041</v>
      </c>
      <c r="U427" s="48" t="s">
        <v>217</v>
      </c>
      <c r="V427" s="46" t="s">
        <v>1909</v>
      </c>
      <c r="W427" s="51">
        <f t="shared" si="12"/>
        <v>344</v>
      </c>
    </row>
    <row r="428" spans="1:23" s="52" customFormat="1" ht="150.75" customHeight="1">
      <c r="A428" s="42">
        <v>50</v>
      </c>
      <c r="B428" s="43" t="s">
        <v>806</v>
      </c>
      <c r="C428" s="43" t="s">
        <v>94</v>
      </c>
      <c r="D428" s="43" t="s">
        <v>181</v>
      </c>
      <c r="E428" s="44">
        <v>1</v>
      </c>
      <c r="F428" s="45" t="s">
        <v>807</v>
      </c>
      <c r="G428" s="46" t="s">
        <v>806</v>
      </c>
      <c r="H428" s="46" t="s">
        <v>806</v>
      </c>
      <c r="I428" s="47" t="s">
        <v>708</v>
      </c>
      <c r="J428" s="48" t="s">
        <v>709</v>
      </c>
      <c r="K428" s="48" t="s">
        <v>710</v>
      </c>
      <c r="L428" s="48" t="s">
        <v>643</v>
      </c>
      <c r="M428" s="48" t="s">
        <v>228</v>
      </c>
      <c r="N428" s="48" t="s">
        <v>216</v>
      </c>
      <c r="O428" s="49">
        <v>8099343.75</v>
      </c>
      <c r="P428" s="49">
        <v>7995910.72</v>
      </c>
      <c r="Q428" s="49">
        <v>44198.77</v>
      </c>
      <c r="R428" s="49">
        <v>12188904.9</v>
      </c>
      <c r="S428" s="50" t="s">
        <v>1322</v>
      </c>
      <c r="T428" s="49">
        <v>3950548.34</v>
      </c>
      <c r="U428" s="48" t="s">
        <v>217</v>
      </c>
      <c r="V428" s="46" t="s">
        <v>1467</v>
      </c>
      <c r="W428" s="51">
        <f t="shared" si="12"/>
        <v>347</v>
      </c>
    </row>
    <row r="429" spans="1:23" s="52" customFormat="1" ht="150.75" customHeight="1">
      <c r="A429" s="42">
        <v>50</v>
      </c>
      <c r="B429" s="43" t="s">
        <v>806</v>
      </c>
      <c r="C429" s="43" t="s">
        <v>94</v>
      </c>
      <c r="D429" s="43" t="s">
        <v>181</v>
      </c>
      <c r="E429" s="44">
        <v>1</v>
      </c>
      <c r="F429" s="45" t="s">
        <v>807</v>
      </c>
      <c r="G429" s="46" t="s">
        <v>806</v>
      </c>
      <c r="H429" s="46" t="s">
        <v>806</v>
      </c>
      <c r="I429" s="47" t="s">
        <v>808</v>
      </c>
      <c r="J429" s="48" t="s">
        <v>19</v>
      </c>
      <c r="K429" s="48" t="s">
        <v>20</v>
      </c>
      <c r="L429" s="48" t="s">
        <v>643</v>
      </c>
      <c r="M429" s="48" t="s">
        <v>782</v>
      </c>
      <c r="N429" s="48" t="s">
        <v>612</v>
      </c>
      <c r="O429" s="49">
        <v>157719.5</v>
      </c>
      <c r="P429" s="49">
        <v>0</v>
      </c>
      <c r="Q429" s="49">
        <v>6361.77</v>
      </c>
      <c r="R429" s="49">
        <v>46330.04</v>
      </c>
      <c r="S429" s="50" t="s">
        <v>1324</v>
      </c>
      <c r="T429" s="49">
        <v>117751.23</v>
      </c>
      <c r="U429" s="48" t="s">
        <v>217</v>
      </c>
      <c r="V429" s="46" t="s">
        <v>1910</v>
      </c>
      <c r="W429" s="51">
        <f t="shared" si="12"/>
        <v>1054</v>
      </c>
    </row>
    <row r="430" spans="1:23" s="52" customFormat="1" ht="293.25" customHeight="1">
      <c r="A430" s="42">
        <v>50</v>
      </c>
      <c r="B430" s="43" t="s">
        <v>806</v>
      </c>
      <c r="C430" s="43" t="s">
        <v>94</v>
      </c>
      <c r="D430" s="43" t="s">
        <v>181</v>
      </c>
      <c r="E430" s="44">
        <v>1</v>
      </c>
      <c r="F430" s="45" t="s">
        <v>807</v>
      </c>
      <c r="G430" s="46" t="s">
        <v>806</v>
      </c>
      <c r="H430" s="46" t="s">
        <v>806</v>
      </c>
      <c r="I430" s="47" t="s">
        <v>315</v>
      </c>
      <c r="J430" s="48" t="s">
        <v>827</v>
      </c>
      <c r="K430" s="48" t="s">
        <v>828</v>
      </c>
      <c r="L430" s="48" t="s">
        <v>643</v>
      </c>
      <c r="M430" s="48" t="s">
        <v>586</v>
      </c>
      <c r="N430" s="48" t="s">
        <v>216</v>
      </c>
      <c r="O430" s="49">
        <v>256360539.9</v>
      </c>
      <c r="P430" s="49">
        <v>102501656.06</v>
      </c>
      <c r="Q430" s="49">
        <v>10689019.96</v>
      </c>
      <c r="R430" s="49">
        <v>359662445.72</v>
      </c>
      <c r="S430" s="50" t="s">
        <v>1323</v>
      </c>
      <c r="T430" s="49">
        <v>9888770.2</v>
      </c>
      <c r="U430" s="48" t="s">
        <v>217</v>
      </c>
      <c r="V430" s="46" t="s">
        <v>1911</v>
      </c>
      <c r="W430" s="51">
        <f t="shared" si="12"/>
        <v>1497</v>
      </c>
    </row>
    <row r="431" spans="1:23" s="52" customFormat="1" ht="243" customHeight="1">
      <c r="A431" s="42">
        <v>50</v>
      </c>
      <c r="B431" s="43" t="s">
        <v>806</v>
      </c>
      <c r="C431" s="43" t="s">
        <v>94</v>
      </c>
      <c r="D431" s="43" t="s">
        <v>181</v>
      </c>
      <c r="E431" s="44">
        <v>1</v>
      </c>
      <c r="F431" s="45" t="s">
        <v>807</v>
      </c>
      <c r="G431" s="46" t="s">
        <v>806</v>
      </c>
      <c r="H431" s="46" t="s">
        <v>806</v>
      </c>
      <c r="I431" s="47" t="s">
        <v>873</v>
      </c>
      <c r="J431" s="48" t="s">
        <v>874</v>
      </c>
      <c r="K431" s="48" t="s">
        <v>875</v>
      </c>
      <c r="L431" s="48" t="s">
        <v>643</v>
      </c>
      <c r="M431" s="48" t="s">
        <v>586</v>
      </c>
      <c r="N431" s="48" t="s">
        <v>612</v>
      </c>
      <c r="O431" s="49">
        <v>296947491.96</v>
      </c>
      <c r="P431" s="49">
        <v>0</v>
      </c>
      <c r="Q431" s="49">
        <v>13484282.15</v>
      </c>
      <c r="R431" s="49">
        <v>125316594.2</v>
      </c>
      <c r="S431" s="50" t="s">
        <v>1912</v>
      </c>
      <c r="T431" s="49">
        <v>185115179.91</v>
      </c>
      <c r="U431" s="48" t="s">
        <v>217</v>
      </c>
      <c r="V431" s="46" t="s">
        <v>1372</v>
      </c>
      <c r="W431" s="51">
        <f t="shared" si="12"/>
        <v>1537</v>
      </c>
    </row>
    <row r="432" spans="1:23" s="41" customFormat="1" ht="12.75" outlineLevel="1">
      <c r="A432" s="25"/>
      <c r="B432" s="56" t="s">
        <v>253</v>
      </c>
      <c r="C432" s="57"/>
      <c r="D432" s="57"/>
      <c r="E432" s="11">
        <f>SUBTOTAL(9,E433:E434)</f>
        <v>1</v>
      </c>
      <c r="F432" s="12"/>
      <c r="G432" s="12"/>
      <c r="H432" s="12"/>
      <c r="I432" s="13"/>
      <c r="J432" s="12"/>
      <c r="K432" s="12"/>
      <c r="L432" s="12"/>
      <c r="M432" s="12"/>
      <c r="N432" s="12"/>
      <c r="O432" s="14"/>
      <c r="P432" s="14"/>
      <c r="Q432" s="14"/>
      <c r="R432" s="14"/>
      <c r="S432" s="12"/>
      <c r="T432" s="14"/>
      <c r="U432" s="12"/>
      <c r="V432" s="12"/>
      <c r="W432" s="40"/>
    </row>
    <row r="433" spans="1:23" s="41" customFormat="1" ht="12.75" outlineLevel="2">
      <c r="A433" s="24"/>
      <c r="B433" s="54" t="s">
        <v>249</v>
      </c>
      <c r="C433" s="55"/>
      <c r="D433" s="55"/>
      <c r="E433" s="20">
        <f>SUBTOTAL(9,E434:E434)</f>
        <v>1</v>
      </c>
      <c r="F433" s="21"/>
      <c r="G433" s="21"/>
      <c r="H433" s="21"/>
      <c r="I433" s="22"/>
      <c r="J433" s="21"/>
      <c r="K433" s="21"/>
      <c r="L433" s="21"/>
      <c r="M433" s="21"/>
      <c r="N433" s="21"/>
      <c r="O433" s="23"/>
      <c r="P433" s="23"/>
      <c r="Q433" s="23"/>
      <c r="R433" s="23"/>
      <c r="S433" s="21"/>
      <c r="T433" s="23"/>
      <c r="U433" s="21"/>
      <c r="V433" s="21"/>
      <c r="W433" s="40"/>
    </row>
    <row r="434" spans="1:23" s="52" customFormat="1" ht="150.75" customHeight="1">
      <c r="A434" s="42">
        <v>50</v>
      </c>
      <c r="B434" s="43" t="s">
        <v>806</v>
      </c>
      <c r="C434" s="43" t="s">
        <v>156</v>
      </c>
      <c r="D434" s="43" t="s">
        <v>181</v>
      </c>
      <c r="E434" s="44">
        <v>1</v>
      </c>
      <c r="F434" s="45" t="s">
        <v>807</v>
      </c>
      <c r="G434" s="46" t="s">
        <v>806</v>
      </c>
      <c r="H434" s="46" t="s">
        <v>806</v>
      </c>
      <c r="I434" s="47" t="s">
        <v>288</v>
      </c>
      <c r="J434" s="48" t="s">
        <v>499</v>
      </c>
      <c r="K434" s="48" t="s">
        <v>829</v>
      </c>
      <c r="L434" s="48" t="s">
        <v>643</v>
      </c>
      <c r="M434" s="48" t="s">
        <v>584</v>
      </c>
      <c r="N434" s="48" t="s">
        <v>216</v>
      </c>
      <c r="O434" s="49">
        <v>756734741.07</v>
      </c>
      <c r="P434" s="49">
        <v>103021823.6</v>
      </c>
      <c r="Q434" s="49">
        <v>46712956.82</v>
      </c>
      <c r="R434" s="49">
        <v>89560754.02</v>
      </c>
      <c r="S434" s="50" t="s">
        <v>1913</v>
      </c>
      <c r="T434" s="49">
        <v>816908767.47</v>
      </c>
      <c r="U434" s="48" t="s">
        <v>217</v>
      </c>
      <c r="V434" s="46" t="s">
        <v>1221</v>
      </c>
      <c r="W434" s="51">
        <f>IF(OR(LEFT(I434)="7",LEFT(I434,1)="8"),VALUE(RIGHT(I434,3)),VALUE(RIGHT(I434,4)))</f>
        <v>737</v>
      </c>
    </row>
    <row r="435" spans="1:23" s="39" customFormat="1" ht="30" customHeight="1" outlineLevel="3">
      <c r="A435" s="15"/>
      <c r="B435" s="58" t="s">
        <v>1222</v>
      </c>
      <c r="C435" s="59"/>
      <c r="D435" s="59"/>
      <c r="E435" s="16">
        <f>SUBTOTAL(9,E438:E441)</f>
        <v>4</v>
      </c>
      <c r="F435" s="30"/>
      <c r="G435" s="30"/>
      <c r="H435" s="30"/>
      <c r="I435" s="17"/>
      <c r="J435" s="30"/>
      <c r="K435" s="30"/>
      <c r="L435" s="30"/>
      <c r="M435" s="30"/>
      <c r="N435" s="30"/>
      <c r="O435" s="18"/>
      <c r="P435" s="19"/>
      <c r="Q435" s="19"/>
      <c r="R435" s="19"/>
      <c r="S435" s="30"/>
      <c r="T435" s="19"/>
      <c r="U435" s="30"/>
      <c r="V435" s="30"/>
      <c r="W435" s="38"/>
    </row>
    <row r="436" spans="1:23" s="41" customFormat="1" ht="12.75" outlineLevel="1">
      <c r="A436" s="25"/>
      <c r="B436" s="56" t="s">
        <v>626</v>
      </c>
      <c r="C436" s="57" t="s">
        <v>624</v>
      </c>
      <c r="D436" s="57"/>
      <c r="E436" s="11">
        <f>SUBTOTAL(9,E437:E441)</f>
        <v>4</v>
      </c>
      <c r="F436" s="12"/>
      <c r="G436" s="12"/>
      <c r="H436" s="12"/>
      <c r="I436" s="13"/>
      <c r="J436" s="12"/>
      <c r="K436" s="12"/>
      <c r="L436" s="12"/>
      <c r="M436" s="12"/>
      <c r="N436" s="12"/>
      <c r="O436" s="14"/>
      <c r="P436" s="14"/>
      <c r="Q436" s="14"/>
      <c r="R436" s="14"/>
      <c r="S436" s="12"/>
      <c r="T436" s="14"/>
      <c r="U436" s="12"/>
      <c r="V436" s="12"/>
      <c r="W436" s="40"/>
    </row>
    <row r="437" spans="1:23" s="41" customFormat="1" ht="12.75" outlineLevel="2">
      <c r="A437" s="24"/>
      <c r="B437" s="54" t="s">
        <v>249</v>
      </c>
      <c r="C437" s="55"/>
      <c r="D437" s="55"/>
      <c r="E437" s="20">
        <f>SUBTOTAL(9,E438:E441)</f>
        <v>4</v>
      </c>
      <c r="F437" s="21"/>
      <c r="G437" s="21"/>
      <c r="H437" s="21"/>
      <c r="I437" s="22"/>
      <c r="J437" s="21"/>
      <c r="K437" s="21"/>
      <c r="L437" s="21"/>
      <c r="M437" s="21"/>
      <c r="N437" s="21"/>
      <c r="O437" s="23"/>
      <c r="P437" s="23"/>
      <c r="Q437" s="23"/>
      <c r="R437" s="23"/>
      <c r="S437" s="21"/>
      <c r="T437" s="23"/>
      <c r="U437" s="21"/>
      <c r="V437" s="21"/>
      <c r="W437" s="40"/>
    </row>
    <row r="438" spans="1:23" s="52" customFormat="1" ht="214.5" customHeight="1">
      <c r="A438" s="42">
        <v>52</v>
      </c>
      <c r="B438" s="43" t="s">
        <v>1222</v>
      </c>
      <c r="C438" s="43" t="s">
        <v>94</v>
      </c>
      <c r="D438" s="43" t="s">
        <v>181</v>
      </c>
      <c r="E438" s="44">
        <v>1</v>
      </c>
      <c r="F438" s="45" t="s">
        <v>1348</v>
      </c>
      <c r="G438" s="46" t="s">
        <v>1349</v>
      </c>
      <c r="H438" s="46" t="s">
        <v>1349</v>
      </c>
      <c r="I438" s="47" t="s">
        <v>1350</v>
      </c>
      <c r="J438" s="48" t="s">
        <v>1351</v>
      </c>
      <c r="K438" s="48" t="s">
        <v>1352</v>
      </c>
      <c r="L438" s="48" t="s">
        <v>643</v>
      </c>
      <c r="M438" s="48" t="s">
        <v>376</v>
      </c>
      <c r="N438" s="48" t="s">
        <v>607</v>
      </c>
      <c r="O438" s="49">
        <v>906628326.93</v>
      </c>
      <c r="P438" s="49">
        <v>122249981.38</v>
      </c>
      <c r="Q438" s="49">
        <v>40874096.72</v>
      </c>
      <c r="R438" s="49">
        <v>0</v>
      </c>
      <c r="S438" s="50" t="s">
        <v>1914</v>
      </c>
      <c r="T438" s="49">
        <v>1069752405.03</v>
      </c>
      <c r="U438" s="48" t="s">
        <v>217</v>
      </c>
      <c r="V438" s="46" t="s">
        <v>1915</v>
      </c>
      <c r="W438" s="51">
        <f>IF(OR(LEFT(I438)="7",LEFT(I438,1)="8"),VALUE(RIGHT(I438,3)),VALUE(RIGHT(I438,4)))</f>
        <v>1604</v>
      </c>
    </row>
    <row r="439" spans="1:23" s="52" customFormat="1" ht="248.25" customHeight="1">
      <c r="A439" s="42">
        <v>52</v>
      </c>
      <c r="B439" s="43" t="s">
        <v>1222</v>
      </c>
      <c r="C439" s="43" t="s">
        <v>94</v>
      </c>
      <c r="D439" s="43" t="s">
        <v>181</v>
      </c>
      <c r="E439" s="44">
        <v>1</v>
      </c>
      <c r="F439" s="45" t="s">
        <v>1223</v>
      </c>
      <c r="G439" s="46" t="s">
        <v>1224</v>
      </c>
      <c r="H439" s="46" t="s">
        <v>1224</v>
      </c>
      <c r="I439" s="47" t="s">
        <v>304</v>
      </c>
      <c r="J439" s="48" t="s">
        <v>305</v>
      </c>
      <c r="K439" s="48" t="s">
        <v>752</v>
      </c>
      <c r="L439" s="48" t="s">
        <v>214</v>
      </c>
      <c r="M439" s="48" t="s">
        <v>619</v>
      </c>
      <c r="N439" s="48" t="s">
        <v>216</v>
      </c>
      <c r="O439" s="49">
        <v>97513.3</v>
      </c>
      <c r="P439" s="49">
        <v>0</v>
      </c>
      <c r="Q439" s="49">
        <v>0</v>
      </c>
      <c r="R439" s="49">
        <v>268.23</v>
      </c>
      <c r="S439" s="50" t="s">
        <v>1916</v>
      </c>
      <c r="T439" s="49">
        <v>97245.07</v>
      </c>
      <c r="U439" s="48" t="s">
        <v>217</v>
      </c>
      <c r="V439" s="46" t="s">
        <v>1917</v>
      </c>
      <c r="W439" s="51">
        <f>IF(OR(LEFT(I439)="7",LEFT(I439,1)="8"),VALUE(RIGHT(I439,3)),VALUE(RIGHT(I439,4)))</f>
        <v>194</v>
      </c>
    </row>
    <row r="440" spans="1:23" s="52" customFormat="1" ht="209.25" customHeight="1">
      <c r="A440" s="42">
        <v>52</v>
      </c>
      <c r="B440" s="43" t="s">
        <v>1222</v>
      </c>
      <c r="C440" s="43" t="s">
        <v>94</v>
      </c>
      <c r="D440" s="43" t="s">
        <v>181</v>
      </c>
      <c r="E440" s="44">
        <v>1</v>
      </c>
      <c r="F440" s="45" t="s">
        <v>1223</v>
      </c>
      <c r="G440" s="46" t="s">
        <v>1224</v>
      </c>
      <c r="H440" s="46" t="s">
        <v>1224</v>
      </c>
      <c r="I440" s="47" t="s">
        <v>168</v>
      </c>
      <c r="J440" s="48" t="s">
        <v>302</v>
      </c>
      <c r="K440" s="48" t="s">
        <v>303</v>
      </c>
      <c r="L440" s="48" t="s">
        <v>643</v>
      </c>
      <c r="M440" s="48" t="s">
        <v>376</v>
      </c>
      <c r="N440" s="48" t="s">
        <v>312</v>
      </c>
      <c r="O440" s="49">
        <v>137556140.68</v>
      </c>
      <c r="P440" s="49">
        <v>62928669995.93</v>
      </c>
      <c r="Q440" s="49">
        <v>55823965.28</v>
      </c>
      <c r="R440" s="49">
        <v>63112668579.43</v>
      </c>
      <c r="S440" s="50" t="s">
        <v>1325</v>
      </c>
      <c r="T440" s="49">
        <v>9381522.46</v>
      </c>
      <c r="U440" s="48" t="s">
        <v>217</v>
      </c>
      <c r="V440" s="46" t="s">
        <v>1111</v>
      </c>
      <c r="W440" s="51">
        <f>IF(OR(LEFT(I440)="7",LEFT(I440,1)="8"),VALUE(RIGHT(I440,3)),VALUE(RIGHT(I440,4)))</f>
        <v>889</v>
      </c>
    </row>
    <row r="441" spans="1:23" s="52" customFormat="1" ht="199.5" customHeight="1">
      <c r="A441" s="42">
        <v>52</v>
      </c>
      <c r="B441" s="43" t="s">
        <v>1222</v>
      </c>
      <c r="C441" s="43" t="s">
        <v>62</v>
      </c>
      <c r="D441" s="43" t="s">
        <v>181</v>
      </c>
      <c r="E441" s="44">
        <v>1</v>
      </c>
      <c r="F441" s="45" t="s">
        <v>1225</v>
      </c>
      <c r="G441" s="46" t="s">
        <v>1226</v>
      </c>
      <c r="H441" s="46" t="s">
        <v>1226</v>
      </c>
      <c r="I441" s="47" t="s">
        <v>1036</v>
      </c>
      <c r="J441" s="48" t="s">
        <v>1037</v>
      </c>
      <c r="K441" s="48" t="s">
        <v>1038</v>
      </c>
      <c r="L441" s="48" t="s">
        <v>214</v>
      </c>
      <c r="M441" s="48" t="s">
        <v>348</v>
      </c>
      <c r="N441" s="48" t="s">
        <v>607</v>
      </c>
      <c r="O441" s="49">
        <v>1128620.75</v>
      </c>
      <c r="P441" s="49">
        <v>288603066.47</v>
      </c>
      <c r="Q441" s="49">
        <v>2269915.87</v>
      </c>
      <c r="R441" s="49">
        <v>148632228.51</v>
      </c>
      <c r="S441" s="50" t="s">
        <v>1326</v>
      </c>
      <c r="T441" s="49">
        <v>980993607.12</v>
      </c>
      <c r="U441" s="48" t="s">
        <v>620</v>
      </c>
      <c r="V441" s="46" t="s">
        <v>1256</v>
      </c>
      <c r="W441" s="51">
        <f>IF(OR(LEFT(I441)="7",LEFT(I441,1)="8"),VALUE(RIGHT(I441,3)),VALUE(RIGHT(I441,4)))</f>
        <v>1569</v>
      </c>
    </row>
    <row r="442" spans="1:23" s="39" customFormat="1" ht="36" customHeight="1" outlineLevel="3">
      <c r="A442" s="15"/>
      <c r="B442" s="58" t="s">
        <v>463</v>
      </c>
      <c r="C442" s="59"/>
      <c r="D442" s="59"/>
      <c r="E442" s="16">
        <f>SUBTOTAL(9,E445:F448)</f>
        <v>4</v>
      </c>
      <c r="F442" s="30"/>
      <c r="G442" s="30"/>
      <c r="H442" s="30"/>
      <c r="I442" s="17"/>
      <c r="J442" s="30"/>
      <c r="K442" s="30"/>
      <c r="L442" s="30"/>
      <c r="M442" s="30"/>
      <c r="N442" s="30"/>
      <c r="O442" s="18"/>
      <c r="P442" s="19"/>
      <c r="Q442" s="19"/>
      <c r="R442" s="19"/>
      <c r="S442" s="30"/>
      <c r="T442" s="19"/>
      <c r="U442" s="30"/>
      <c r="V442" s="30"/>
      <c r="W442" s="38"/>
    </row>
    <row r="443" spans="1:23" s="41" customFormat="1" ht="12.75" outlineLevel="1">
      <c r="A443" s="25"/>
      <c r="B443" s="56" t="s">
        <v>626</v>
      </c>
      <c r="C443" s="57" t="s">
        <v>624</v>
      </c>
      <c r="D443" s="57"/>
      <c r="E443" s="11">
        <f>SUBTOTAL(9,E444:E448)</f>
        <v>4</v>
      </c>
      <c r="F443" s="12"/>
      <c r="G443" s="12"/>
      <c r="H443" s="12"/>
      <c r="I443" s="13"/>
      <c r="J443" s="12"/>
      <c r="K443" s="12"/>
      <c r="L443" s="12"/>
      <c r="M443" s="12"/>
      <c r="N443" s="12"/>
      <c r="O443" s="14"/>
      <c r="P443" s="14"/>
      <c r="Q443" s="14"/>
      <c r="R443" s="14"/>
      <c r="S443" s="12"/>
      <c r="T443" s="14"/>
      <c r="U443" s="12"/>
      <c r="V443" s="12"/>
      <c r="W443" s="40"/>
    </row>
    <row r="444" spans="1:23" s="41" customFormat="1" ht="12.75" outlineLevel="2">
      <c r="A444" s="24"/>
      <c r="B444" s="54" t="s">
        <v>249</v>
      </c>
      <c r="C444" s="55"/>
      <c r="D444" s="55"/>
      <c r="E444" s="20">
        <f>SUBTOTAL(9,E445:F448)</f>
        <v>4</v>
      </c>
      <c r="F444" s="21"/>
      <c r="G444" s="21"/>
      <c r="H444" s="21"/>
      <c r="I444" s="22"/>
      <c r="J444" s="21"/>
      <c r="K444" s="21"/>
      <c r="L444" s="21"/>
      <c r="M444" s="21"/>
      <c r="N444" s="21"/>
      <c r="O444" s="23"/>
      <c r="P444" s="23"/>
      <c r="Q444" s="23"/>
      <c r="R444" s="23"/>
      <c r="S444" s="21"/>
      <c r="T444" s="23"/>
      <c r="U444" s="21"/>
      <c r="V444" s="21"/>
      <c r="W444" s="40"/>
    </row>
    <row r="445" spans="1:23" s="52" customFormat="1" ht="235.5" customHeight="1">
      <c r="A445" s="42">
        <v>53</v>
      </c>
      <c r="B445" s="43" t="s">
        <v>463</v>
      </c>
      <c r="C445" s="43" t="s">
        <v>94</v>
      </c>
      <c r="D445" s="43" t="s">
        <v>181</v>
      </c>
      <c r="E445" s="44">
        <v>1</v>
      </c>
      <c r="F445" s="45" t="s">
        <v>1227</v>
      </c>
      <c r="G445" s="46" t="s">
        <v>1235</v>
      </c>
      <c r="H445" s="46" t="s">
        <v>463</v>
      </c>
      <c r="I445" s="47" t="s">
        <v>322</v>
      </c>
      <c r="J445" s="48" t="s">
        <v>441</v>
      </c>
      <c r="K445" s="48" t="s">
        <v>442</v>
      </c>
      <c r="L445" s="48" t="s">
        <v>214</v>
      </c>
      <c r="M445" s="48" t="s">
        <v>619</v>
      </c>
      <c r="N445" s="48" t="s">
        <v>216</v>
      </c>
      <c r="O445" s="49">
        <v>1221975231.93</v>
      </c>
      <c r="P445" s="49">
        <v>358098268.02</v>
      </c>
      <c r="Q445" s="49">
        <v>67133646</v>
      </c>
      <c r="R445" s="49">
        <v>460535352.78</v>
      </c>
      <c r="S445" s="50" t="s">
        <v>1918</v>
      </c>
      <c r="T445" s="49">
        <v>1186671793.17</v>
      </c>
      <c r="U445" s="48" t="s">
        <v>217</v>
      </c>
      <c r="V445" s="46" t="s">
        <v>1257</v>
      </c>
      <c r="W445" s="51">
        <f>IF(OR(LEFT(I445)="7",LEFT(I445,1)="8"),VALUE(RIGHT(I445,3)),VALUE(RIGHT(I445,4)))</f>
        <v>58</v>
      </c>
    </row>
    <row r="446" spans="1:23" s="52" customFormat="1" ht="210.75" customHeight="1">
      <c r="A446" s="42">
        <v>53</v>
      </c>
      <c r="B446" s="43" t="s">
        <v>463</v>
      </c>
      <c r="C446" s="43" t="s">
        <v>94</v>
      </c>
      <c r="D446" s="43" t="s">
        <v>181</v>
      </c>
      <c r="E446" s="44">
        <v>1</v>
      </c>
      <c r="F446" s="45" t="s">
        <v>1227</v>
      </c>
      <c r="G446" s="46" t="s">
        <v>1235</v>
      </c>
      <c r="H446" s="46" t="s">
        <v>463</v>
      </c>
      <c r="I446" s="47" t="s">
        <v>464</v>
      </c>
      <c r="J446" s="48" t="s">
        <v>465</v>
      </c>
      <c r="K446" s="48" t="s">
        <v>319</v>
      </c>
      <c r="L446" s="48" t="s">
        <v>214</v>
      </c>
      <c r="M446" s="48" t="s">
        <v>619</v>
      </c>
      <c r="N446" s="48" t="s">
        <v>607</v>
      </c>
      <c r="O446" s="49">
        <v>451782886.97</v>
      </c>
      <c r="P446" s="49">
        <v>0</v>
      </c>
      <c r="Q446" s="49">
        <v>25819877.4</v>
      </c>
      <c r="R446" s="49">
        <v>1262647.16</v>
      </c>
      <c r="S446" s="50" t="s">
        <v>1327</v>
      </c>
      <c r="T446" s="49">
        <v>476340117.21</v>
      </c>
      <c r="U446" s="48" t="s">
        <v>217</v>
      </c>
      <c r="V446" s="46" t="s">
        <v>1117</v>
      </c>
      <c r="W446" s="51">
        <f>IF(OR(LEFT(I446)="7",LEFT(I446,1)="8"),VALUE(RIGHT(I446,3)),VALUE(RIGHT(I446,4)))</f>
        <v>1050</v>
      </c>
    </row>
    <row r="447" spans="1:23" s="52" customFormat="1" ht="213" customHeight="1">
      <c r="A447" s="42">
        <v>53</v>
      </c>
      <c r="B447" s="43" t="s">
        <v>463</v>
      </c>
      <c r="C447" s="43" t="s">
        <v>94</v>
      </c>
      <c r="D447" s="43" t="s">
        <v>181</v>
      </c>
      <c r="E447" s="44">
        <v>1</v>
      </c>
      <c r="F447" s="45" t="s">
        <v>1227</v>
      </c>
      <c r="G447" s="46" t="s">
        <v>1235</v>
      </c>
      <c r="H447" s="46" t="s">
        <v>1235</v>
      </c>
      <c r="I447" s="47" t="s">
        <v>320</v>
      </c>
      <c r="J447" s="48" t="s">
        <v>321</v>
      </c>
      <c r="K447" s="48" t="s">
        <v>1343</v>
      </c>
      <c r="L447" s="48" t="s">
        <v>214</v>
      </c>
      <c r="M447" s="48" t="s">
        <v>530</v>
      </c>
      <c r="N447" s="48" t="s">
        <v>607</v>
      </c>
      <c r="O447" s="49">
        <v>142919664.87</v>
      </c>
      <c r="P447" s="49">
        <v>2951623677.16</v>
      </c>
      <c r="Q447" s="49">
        <v>12159743.85</v>
      </c>
      <c r="R447" s="49">
        <v>2977904558.38</v>
      </c>
      <c r="S447" s="50" t="s">
        <v>1919</v>
      </c>
      <c r="T447" s="49">
        <v>128798527.5</v>
      </c>
      <c r="U447" s="48" t="s">
        <v>217</v>
      </c>
      <c r="V447" s="46" t="s">
        <v>918</v>
      </c>
      <c r="W447" s="51">
        <f>IF(OR(LEFT(I447)="7",LEFT(I447,1)="8"),VALUE(RIGHT(I447,3)),VALUE(RIGHT(I447,4)))</f>
        <v>1345</v>
      </c>
    </row>
    <row r="448" spans="1:23" s="52" customFormat="1" ht="237" customHeight="1">
      <c r="A448" s="42">
        <v>53</v>
      </c>
      <c r="B448" s="43" t="s">
        <v>463</v>
      </c>
      <c r="C448" s="43" t="s">
        <v>94</v>
      </c>
      <c r="D448" s="43" t="s">
        <v>728</v>
      </c>
      <c r="E448" s="44">
        <v>1</v>
      </c>
      <c r="F448" s="45" t="s">
        <v>1227</v>
      </c>
      <c r="G448" s="46" t="s">
        <v>1235</v>
      </c>
      <c r="H448" s="46" t="s">
        <v>244</v>
      </c>
      <c r="I448" s="47" t="s">
        <v>577</v>
      </c>
      <c r="J448" s="48" t="s">
        <v>158</v>
      </c>
      <c r="K448" s="48" t="s">
        <v>159</v>
      </c>
      <c r="L448" s="48" t="s">
        <v>214</v>
      </c>
      <c r="M448" s="48" t="s">
        <v>215</v>
      </c>
      <c r="N448" s="48" t="s">
        <v>216</v>
      </c>
      <c r="O448" s="49">
        <v>0</v>
      </c>
      <c r="P448" s="49">
        <v>248982972.13</v>
      </c>
      <c r="Q448" s="49">
        <v>0</v>
      </c>
      <c r="R448" s="49">
        <v>248982972.13</v>
      </c>
      <c r="S448" s="50" t="s">
        <v>1920</v>
      </c>
      <c r="T448" s="49">
        <v>0</v>
      </c>
      <c r="U448" s="48" t="s">
        <v>217</v>
      </c>
      <c r="V448" s="46" t="s">
        <v>1118</v>
      </c>
      <c r="W448" s="51">
        <f>IF(OR(LEFT(I448)="7",LEFT(I448,1)="8"),VALUE(RIGHT(I448,3)),VALUE(RIGHT(I448,4)))</f>
        <v>149</v>
      </c>
    </row>
    <row r="449" spans="1:23" s="7" customFormat="1" ht="12.75">
      <c r="A449" s="2"/>
      <c r="E449" s="2"/>
      <c r="F449" s="2"/>
      <c r="I449" s="8"/>
      <c r="O449" s="9"/>
      <c r="P449" s="53"/>
      <c r="Q449" s="53"/>
      <c r="R449" s="53"/>
      <c r="T449" s="53">
        <f>SUM(T1:T448)</f>
        <v>587724484229.43</v>
      </c>
      <c r="W449" s="2"/>
    </row>
    <row r="450" spans="1:23" s="7" customFormat="1" ht="12.75">
      <c r="A450" s="2"/>
      <c r="E450" s="2"/>
      <c r="F450" s="2"/>
      <c r="I450" s="8"/>
      <c r="O450" s="9"/>
      <c r="P450" s="53"/>
      <c r="Q450" s="53"/>
      <c r="R450" s="53"/>
      <c r="T450" s="53">
        <f>T449/1000000</f>
        <v>587724.4842294301</v>
      </c>
      <c r="W450" s="2"/>
    </row>
    <row r="451" spans="1:23" s="7" customFormat="1" ht="12.75">
      <c r="A451" s="2"/>
      <c r="E451" s="2"/>
      <c r="F451" s="2"/>
      <c r="I451" s="8"/>
      <c r="O451" s="9"/>
      <c r="P451" s="53"/>
      <c r="Q451" s="53"/>
      <c r="R451" s="53"/>
      <c r="T451" s="53">
        <v>587724.4842294296</v>
      </c>
      <c r="W451" s="2"/>
    </row>
    <row r="452" spans="1:23" s="7" customFormat="1" ht="12.75">
      <c r="A452" s="2"/>
      <c r="E452" s="2"/>
      <c r="F452" s="2"/>
      <c r="I452" s="8"/>
      <c r="O452" s="9"/>
      <c r="P452" s="53"/>
      <c r="Q452" s="53"/>
      <c r="R452" s="53"/>
      <c r="T452" s="53">
        <f>+T451-T450</f>
        <v>0</v>
      </c>
      <c r="W452" s="2"/>
    </row>
    <row r="453" ht="12.75">
      <c r="W453" s="31"/>
    </row>
    <row r="454" ht="12.75">
      <c r="W454" s="31"/>
    </row>
    <row r="455" ht="12.75">
      <c r="W455" s="31"/>
    </row>
    <row r="456" ht="12.75">
      <c r="W456" s="31"/>
    </row>
    <row r="457" ht="12.75">
      <c r="W457" s="31"/>
    </row>
    <row r="458" ht="12.75">
      <c r="W458" s="31"/>
    </row>
    <row r="459" ht="12.75">
      <c r="W459" s="31"/>
    </row>
    <row r="460" ht="12.75">
      <c r="W460" s="31"/>
    </row>
    <row r="461" ht="12.75">
      <c r="W461" s="31"/>
    </row>
    <row r="462" ht="12.75">
      <c r="W462" s="31"/>
    </row>
    <row r="463" ht="12.75">
      <c r="W463" s="31"/>
    </row>
    <row r="464" ht="12.75">
      <c r="W464" s="31"/>
    </row>
    <row r="465" ht="12.75">
      <c r="W465" s="31"/>
    </row>
    <row r="466" ht="12.75">
      <c r="W466" s="31"/>
    </row>
    <row r="467" ht="12.75">
      <c r="W467" s="31"/>
    </row>
    <row r="468" ht="12.75">
      <c r="W468" s="31"/>
    </row>
    <row r="469" ht="12.75">
      <c r="W469" s="31"/>
    </row>
    <row r="470" ht="12.75">
      <c r="W470" s="31"/>
    </row>
    <row r="471" ht="12.75">
      <c r="W471" s="31"/>
    </row>
    <row r="472" ht="12.75">
      <c r="W472" s="31"/>
    </row>
    <row r="473" ht="12.75">
      <c r="W473" s="31"/>
    </row>
    <row r="474" ht="12.75">
      <c r="W474" s="31"/>
    </row>
    <row r="475" ht="12.75">
      <c r="W475" s="31"/>
    </row>
    <row r="476" ht="12.75">
      <c r="W476" s="31"/>
    </row>
    <row r="477" ht="12.75">
      <c r="W477" s="31"/>
    </row>
    <row r="478" ht="12.75">
      <c r="W478" s="31"/>
    </row>
    <row r="479" ht="12.75">
      <c r="W479" s="31"/>
    </row>
    <row r="480" ht="12.75">
      <c r="W480" s="31"/>
    </row>
    <row r="481" ht="12.75">
      <c r="W481" s="31"/>
    </row>
    <row r="482" ht="12.75">
      <c r="W482" s="31"/>
    </row>
    <row r="483" ht="12.75">
      <c r="W483" s="31"/>
    </row>
    <row r="484" ht="12.75">
      <c r="W484" s="31"/>
    </row>
    <row r="485" ht="12.75">
      <c r="W485" s="31"/>
    </row>
    <row r="486" ht="12.75">
      <c r="W486" s="31"/>
    </row>
    <row r="487" ht="12.75">
      <c r="W487" s="31"/>
    </row>
    <row r="488" ht="12.75">
      <c r="W488" s="31"/>
    </row>
    <row r="489" ht="12.75">
      <c r="W489" s="31"/>
    </row>
    <row r="490" ht="12.75">
      <c r="W490" s="31"/>
    </row>
    <row r="491" ht="12.75">
      <c r="W491" s="31"/>
    </row>
    <row r="492" ht="12.75">
      <c r="W492" s="31"/>
    </row>
    <row r="493" ht="12.75">
      <c r="W493" s="31"/>
    </row>
    <row r="494" ht="12.75">
      <c r="W494" s="31"/>
    </row>
    <row r="495" ht="12.75">
      <c r="W495" s="31"/>
    </row>
    <row r="496" ht="12.75">
      <c r="W496" s="31"/>
    </row>
    <row r="497" ht="12.75">
      <c r="W497" s="31"/>
    </row>
    <row r="498" ht="12.75">
      <c r="W498" s="31"/>
    </row>
    <row r="499" ht="12.75">
      <c r="W499" s="31"/>
    </row>
    <row r="500" ht="12.75">
      <c r="W500" s="31"/>
    </row>
    <row r="501" ht="12.75">
      <c r="W501" s="31"/>
    </row>
    <row r="502" ht="12.75">
      <c r="W502" s="31"/>
    </row>
    <row r="503" ht="12.75">
      <c r="W503" s="31"/>
    </row>
    <row r="504" ht="12.75">
      <c r="W504" s="31"/>
    </row>
    <row r="505" ht="12.75">
      <c r="W505" s="31"/>
    </row>
    <row r="506" ht="12.75">
      <c r="W506" s="31"/>
    </row>
    <row r="507" ht="12.75">
      <c r="W507" s="31"/>
    </row>
    <row r="508" ht="12.75">
      <c r="W508" s="31"/>
    </row>
    <row r="509" ht="12.75">
      <c r="W509" s="31"/>
    </row>
    <row r="510" ht="12.75">
      <c r="W510" s="31"/>
    </row>
    <row r="511" ht="12.75">
      <c r="W511" s="31"/>
    </row>
    <row r="512" ht="12.75">
      <c r="W512" s="31"/>
    </row>
    <row r="513" ht="12.75">
      <c r="W513" s="31"/>
    </row>
    <row r="514" ht="12.75">
      <c r="W514" s="31"/>
    </row>
    <row r="515" ht="12.75">
      <c r="W515" s="31"/>
    </row>
    <row r="516" ht="12.75">
      <c r="W516" s="31"/>
    </row>
    <row r="517" ht="12.75">
      <c r="W517" s="31"/>
    </row>
    <row r="518" ht="12.75">
      <c r="W518" s="31"/>
    </row>
    <row r="519" ht="12.75">
      <c r="W519" s="31"/>
    </row>
    <row r="520" ht="12.75">
      <c r="W520" s="31"/>
    </row>
    <row r="521" ht="12.75">
      <c r="W521" s="31"/>
    </row>
    <row r="522" ht="12.75">
      <c r="W522" s="31"/>
    </row>
    <row r="523" ht="12.75">
      <c r="W523" s="31"/>
    </row>
    <row r="524" ht="12.75">
      <c r="W524" s="31"/>
    </row>
    <row r="525" ht="12.75">
      <c r="W525" s="31"/>
    </row>
    <row r="526" ht="12.75">
      <c r="W526" s="31"/>
    </row>
    <row r="527" ht="12.75">
      <c r="W527" s="31"/>
    </row>
    <row r="528" ht="12.75">
      <c r="W528" s="31"/>
    </row>
    <row r="529" ht="12.75">
      <c r="W529" s="31"/>
    </row>
    <row r="530" ht="12.75">
      <c r="W530" s="31"/>
    </row>
    <row r="531" ht="12.75">
      <c r="W531" s="31"/>
    </row>
    <row r="532" ht="12.75">
      <c r="W532" s="31"/>
    </row>
    <row r="533" ht="12.75">
      <c r="W533" s="31"/>
    </row>
    <row r="534" ht="12.75">
      <c r="W534" s="31"/>
    </row>
    <row r="535" ht="12.75">
      <c r="W535" s="31"/>
    </row>
    <row r="536" ht="12.75">
      <c r="W536" s="31"/>
    </row>
    <row r="537" ht="12.75">
      <c r="W537" s="31"/>
    </row>
    <row r="538" ht="12.75">
      <c r="W538" s="31"/>
    </row>
    <row r="539" ht="12.75">
      <c r="W539" s="31"/>
    </row>
    <row r="540" ht="12.75">
      <c r="W540" s="31"/>
    </row>
    <row r="541" ht="12.75">
      <c r="W541" s="31"/>
    </row>
    <row r="542" ht="12.75">
      <c r="W542" s="31"/>
    </row>
    <row r="543" ht="12.75">
      <c r="W543" s="31"/>
    </row>
    <row r="544" ht="12.75">
      <c r="W544" s="31"/>
    </row>
    <row r="545" ht="12.75">
      <c r="W545" s="31"/>
    </row>
    <row r="546" ht="12.75">
      <c r="W546" s="31"/>
    </row>
    <row r="547" ht="12.75">
      <c r="W547" s="31"/>
    </row>
    <row r="548" ht="12.75">
      <c r="W548" s="31"/>
    </row>
    <row r="549" ht="12.75">
      <c r="W549" s="31"/>
    </row>
    <row r="550" ht="12.75">
      <c r="W550" s="31"/>
    </row>
    <row r="551" ht="12.75">
      <c r="W551" s="31"/>
    </row>
    <row r="552" ht="12.75">
      <c r="W552" s="31"/>
    </row>
    <row r="553" ht="12.75">
      <c r="W553" s="31"/>
    </row>
    <row r="554" ht="12.75">
      <c r="W554" s="31"/>
    </row>
    <row r="555" ht="12.75">
      <c r="W555" s="31"/>
    </row>
    <row r="556" ht="12.75">
      <c r="W556" s="31"/>
    </row>
    <row r="557" ht="12.75">
      <c r="W557" s="31"/>
    </row>
    <row r="558" ht="12.75">
      <c r="W558" s="31"/>
    </row>
    <row r="559" ht="12.75">
      <c r="W559" s="31"/>
    </row>
    <row r="560" ht="12.75">
      <c r="W560" s="31"/>
    </row>
    <row r="561" ht="12.75">
      <c r="W561" s="31"/>
    </row>
    <row r="562" ht="12.75">
      <c r="W562" s="31"/>
    </row>
    <row r="563" ht="12.75">
      <c r="W563" s="31"/>
    </row>
    <row r="564" ht="12.75">
      <c r="W564" s="31"/>
    </row>
    <row r="565" ht="12.75">
      <c r="W565" s="31"/>
    </row>
    <row r="566" ht="12.75">
      <c r="W566" s="31"/>
    </row>
    <row r="567" ht="12.75">
      <c r="W567" s="31"/>
    </row>
    <row r="568" ht="12.75">
      <c r="W568" s="31"/>
    </row>
    <row r="569" ht="12.75">
      <c r="W569" s="31"/>
    </row>
    <row r="570" ht="12.75">
      <c r="W570" s="31"/>
    </row>
    <row r="571" ht="12.75">
      <c r="W571" s="31"/>
    </row>
    <row r="572" ht="12.75">
      <c r="W572" s="31"/>
    </row>
    <row r="573" ht="12.75">
      <c r="W573" s="31"/>
    </row>
    <row r="574" ht="12.75">
      <c r="W574" s="31"/>
    </row>
    <row r="575" ht="12.75">
      <c r="W575" s="31"/>
    </row>
    <row r="576" ht="12.75">
      <c r="W576" s="31"/>
    </row>
    <row r="577" ht="12.75">
      <c r="W577" s="31"/>
    </row>
    <row r="578" ht="12.75">
      <c r="W578" s="31"/>
    </row>
    <row r="579" ht="12.75">
      <c r="W579" s="31"/>
    </row>
    <row r="580" ht="12.75">
      <c r="W580" s="31"/>
    </row>
    <row r="581" ht="12.75">
      <c r="W581" s="31"/>
    </row>
    <row r="582" ht="12.75">
      <c r="W582" s="31"/>
    </row>
    <row r="583" ht="12.75">
      <c r="W583" s="31"/>
    </row>
    <row r="584" ht="12.75">
      <c r="W584" s="31"/>
    </row>
    <row r="585" ht="12.75">
      <c r="W585" s="31"/>
    </row>
    <row r="586" ht="12.75">
      <c r="W586" s="31"/>
    </row>
    <row r="587" ht="12.75">
      <c r="W587" s="31"/>
    </row>
    <row r="588" ht="12.75">
      <c r="W588" s="31"/>
    </row>
    <row r="589" ht="12.75">
      <c r="W589" s="31"/>
    </row>
    <row r="590" ht="12.75">
      <c r="W590" s="31"/>
    </row>
    <row r="591" ht="12.75">
      <c r="W591" s="31"/>
    </row>
    <row r="592" ht="12.75">
      <c r="W592" s="31"/>
    </row>
    <row r="593" ht="12.75">
      <c r="W593" s="31"/>
    </row>
    <row r="594" ht="12.75">
      <c r="W594" s="31"/>
    </row>
    <row r="595" ht="12.75">
      <c r="W595" s="31"/>
    </row>
    <row r="596" ht="12.75">
      <c r="W596" s="31"/>
    </row>
    <row r="597" ht="12.75">
      <c r="W597" s="31"/>
    </row>
    <row r="598" ht="12.75">
      <c r="W598" s="31"/>
    </row>
    <row r="599" ht="12.75">
      <c r="W599" s="31"/>
    </row>
    <row r="600" ht="12.75">
      <c r="W600" s="31"/>
    </row>
    <row r="601" ht="12.75">
      <c r="W601" s="31"/>
    </row>
    <row r="602" ht="12.75">
      <c r="W602" s="31"/>
    </row>
    <row r="603" ht="12.75">
      <c r="W603" s="31"/>
    </row>
    <row r="604" ht="12.75">
      <c r="W604" s="31"/>
    </row>
    <row r="605" ht="12.75">
      <c r="W605" s="31"/>
    </row>
    <row r="606" ht="12.75">
      <c r="W606" s="31"/>
    </row>
    <row r="607" ht="12.75">
      <c r="W607" s="31"/>
    </row>
    <row r="608" ht="12.75">
      <c r="W608" s="31"/>
    </row>
    <row r="609" ht="12.75">
      <c r="W609" s="31"/>
    </row>
    <row r="610" ht="12.75">
      <c r="W610" s="31"/>
    </row>
    <row r="611" ht="12.75">
      <c r="W611" s="31"/>
    </row>
    <row r="612" ht="12.75">
      <c r="W612" s="31"/>
    </row>
    <row r="613" ht="12.75">
      <c r="W613" s="31"/>
    </row>
    <row r="614" ht="12.75">
      <c r="W614" s="31"/>
    </row>
    <row r="615" ht="12.75">
      <c r="W615" s="31"/>
    </row>
    <row r="616" ht="12.75">
      <c r="W616" s="31"/>
    </row>
    <row r="617" ht="12.75">
      <c r="W617" s="31"/>
    </row>
    <row r="618" ht="12.75">
      <c r="W618" s="31"/>
    </row>
    <row r="619" ht="12.75">
      <c r="W619" s="31"/>
    </row>
    <row r="620" ht="12.75">
      <c r="W620" s="31"/>
    </row>
    <row r="621" ht="12.75">
      <c r="W621" s="31"/>
    </row>
    <row r="622" ht="12.75">
      <c r="W622" s="31"/>
    </row>
    <row r="623" ht="12.75">
      <c r="W623" s="31"/>
    </row>
    <row r="624" ht="12.75">
      <c r="W624" s="31"/>
    </row>
    <row r="625" ht="12.75">
      <c r="W625" s="31"/>
    </row>
    <row r="626" ht="12.75">
      <c r="W626" s="31"/>
    </row>
    <row r="627" ht="12.75">
      <c r="W627" s="31"/>
    </row>
    <row r="628" ht="12.75">
      <c r="W628" s="31"/>
    </row>
    <row r="629" ht="12.75">
      <c r="W629" s="31"/>
    </row>
    <row r="630" ht="12.75">
      <c r="W630" s="31"/>
    </row>
    <row r="631" ht="12.75">
      <c r="W631" s="31"/>
    </row>
    <row r="632" ht="12.75">
      <c r="W632" s="31"/>
    </row>
    <row r="633" ht="12.75">
      <c r="W633" s="31"/>
    </row>
    <row r="634" ht="12.75">
      <c r="W634" s="31"/>
    </row>
    <row r="635" ht="12.75">
      <c r="W635" s="31"/>
    </row>
    <row r="636" ht="12.75">
      <c r="W636" s="31"/>
    </row>
    <row r="637" ht="12.75">
      <c r="W637" s="31"/>
    </row>
    <row r="638" ht="12.75">
      <c r="W638" s="31"/>
    </row>
    <row r="639" ht="12.75">
      <c r="W639" s="31"/>
    </row>
    <row r="640" ht="12.75">
      <c r="W640" s="31"/>
    </row>
    <row r="641" ht="12.75">
      <c r="W641" s="31"/>
    </row>
    <row r="642" ht="12.75">
      <c r="W642" s="31"/>
    </row>
    <row r="643" ht="12.75">
      <c r="W643" s="31"/>
    </row>
    <row r="644" ht="12.75">
      <c r="W644" s="31"/>
    </row>
    <row r="645" ht="12.75">
      <c r="W645" s="31"/>
    </row>
    <row r="646" ht="12.75">
      <c r="W646" s="31"/>
    </row>
    <row r="647" ht="12.75">
      <c r="W647" s="31"/>
    </row>
    <row r="648" ht="12.75">
      <c r="W648" s="31"/>
    </row>
    <row r="649" ht="12.75">
      <c r="W649" s="31"/>
    </row>
    <row r="650" ht="12.75">
      <c r="W650" s="31"/>
    </row>
    <row r="651" ht="12.75">
      <c r="W651" s="31"/>
    </row>
    <row r="652" ht="12.75">
      <c r="W652" s="31"/>
    </row>
    <row r="653" ht="12.75">
      <c r="W653" s="31"/>
    </row>
    <row r="654" ht="12.75">
      <c r="W654" s="31"/>
    </row>
    <row r="655" ht="12.75">
      <c r="W655" s="31"/>
    </row>
    <row r="656" ht="12.75">
      <c r="W656" s="31"/>
    </row>
    <row r="657" ht="12.75">
      <c r="W657" s="31"/>
    </row>
    <row r="658" ht="12.75">
      <c r="W658" s="31"/>
    </row>
    <row r="659" ht="12.75">
      <c r="W659" s="31"/>
    </row>
    <row r="660" ht="12.75">
      <c r="W660" s="31"/>
    </row>
    <row r="661" ht="12.75">
      <c r="W661" s="31"/>
    </row>
    <row r="662" ht="12.75">
      <c r="W662" s="31"/>
    </row>
    <row r="663" ht="12.75">
      <c r="W663" s="31"/>
    </row>
    <row r="664" ht="12.75">
      <c r="W664" s="31"/>
    </row>
    <row r="665" ht="12.75">
      <c r="W665" s="31"/>
    </row>
    <row r="666" ht="12.75">
      <c r="W666" s="31"/>
    </row>
    <row r="667" ht="12.75">
      <c r="W667" s="31"/>
    </row>
    <row r="668" ht="12.75">
      <c r="W668" s="31"/>
    </row>
    <row r="669" ht="12.75">
      <c r="W669" s="31"/>
    </row>
    <row r="670" ht="12.75">
      <c r="W670" s="31"/>
    </row>
    <row r="671" ht="12.75">
      <c r="W671" s="31"/>
    </row>
    <row r="672" ht="12.75">
      <c r="W672" s="31"/>
    </row>
    <row r="673" ht="12.75">
      <c r="W673" s="31"/>
    </row>
    <row r="674" ht="12.75">
      <c r="W674" s="31"/>
    </row>
    <row r="675" ht="12.75">
      <c r="W675" s="31"/>
    </row>
    <row r="676" ht="12.75">
      <c r="W676" s="31"/>
    </row>
    <row r="677" ht="12.75">
      <c r="W677" s="31"/>
    </row>
    <row r="678" ht="12.75">
      <c r="W678" s="31"/>
    </row>
    <row r="679" ht="12.75">
      <c r="W679" s="31"/>
    </row>
    <row r="680" ht="12.75">
      <c r="W680" s="31"/>
    </row>
    <row r="681" ht="12.75">
      <c r="W681" s="31"/>
    </row>
    <row r="682" ht="12.75">
      <c r="W682" s="31"/>
    </row>
    <row r="683" ht="12.75">
      <c r="W683" s="31"/>
    </row>
    <row r="684" ht="12.75">
      <c r="W684" s="31"/>
    </row>
    <row r="685" ht="12.75">
      <c r="W685" s="31"/>
    </row>
    <row r="686" ht="12.75">
      <c r="W686" s="31"/>
    </row>
    <row r="687" ht="12.75">
      <c r="W687" s="31"/>
    </row>
    <row r="688" ht="12.75">
      <c r="W688" s="31"/>
    </row>
    <row r="689" ht="12.75">
      <c r="W689" s="31"/>
    </row>
    <row r="690" ht="12.75">
      <c r="W690" s="31"/>
    </row>
    <row r="691" ht="12.75">
      <c r="W691" s="31"/>
    </row>
    <row r="692" ht="12.75">
      <c r="W692" s="31"/>
    </row>
    <row r="693" ht="12.75">
      <c r="W693" s="31"/>
    </row>
    <row r="694" ht="12.75">
      <c r="W694" s="31"/>
    </row>
    <row r="695" ht="12.75">
      <c r="W695" s="31"/>
    </row>
    <row r="696" ht="12.75">
      <c r="W696" s="31"/>
    </row>
    <row r="697" ht="12.75">
      <c r="W697" s="31"/>
    </row>
    <row r="698" ht="12.75">
      <c r="W698" s="31"/>
    </row>
    <row r="699" ht="12.75">
      <c r="W699" s="31"/>
    </row>
    <row r="700" ht="12.75">
      <c r="W700" s="31"/>
    </row>
    <row r="701" ht="12.75">
      <c r="W701" s="31"/>
    </row>
    <row r="702" ht="12.75">
      <c r="W702" s="31"/>
    </row>
    <row r="703" ht="12.75">
      <c r="W703" s="31"/>
    </row>
    <row r="704" ht="12.75">
      <c r="W704" s="31"/>
    </row>
    <row r="705" ht="12.75">
      <c r="W705" s="31"/>
    </row>
    <row r="706" ht="12.75">
      <c r="W706" s="31"/>
    </row>
    <row r="707" ht="12.75">
      <c r="W707" s="31"/>
    </row>
    <row r="708" ht="12.75">
      <c r="W708" s="31"/>
    </row>
    <row r="709" ht="12.75">
      <c r="W709" s="31"/>
    </row>
    <row r="710" ht="12.75">
      <c r="W710" s="31"/>
    </row>
    <row r="711" ht="12.75">
      <c r="W711" s="31"/>
    </row>
    <row r="712" ht="12.75">
      <c r="W712" s="31"/>
    </row>
    <row r="713" ht="12.75">
      <c r="W713" s="31"/>
    </row>
    <row r="714" ht="12.75">
      <c r="W714" s="31"/>
    </row>
    <row r="715" ht="12.75">
      <c r="W715" s="31"/>
    </row>
    <row r="716" ht="12.75">
      <c r="W716" s="31"/>
    </row>
    <row r="717" ht="12.75">
      <c r="W717" s="31"/>
    </row>
    <row r="718" ht="12.75">
      <c r="W718" s="31"/>
    </row>
    <row r="719" ht="12.75">
      <c r="W719" s="31"/>
    </row>
    <row r="720" ht="12.75">
      <c r="W720" s="31"/>
    </row>
    <row r="721" ht="12.75">
      <c r="W721" s="31"/>
    </row>
    <row r="722" ht="12.75">
      <c r="W722" s="31"/>
    </row>
    <row r="723" ht="12.75">
      <c r="W723" s="31"/>
    </row>
    <row r="724" ht="12.75">
      <c r="W724" s="31"/>
    </row>
    <row r="725" ht="12.75">
      <c r="W725" s="31"/>
    </row>
    <row r="726" ht="12.75">
      <c r="W726" s="31"/>
    </row>
    <row r="727" ht="12.75">
      <c r="W727" s="31"/>
    </row>
    <row r="728" ht="12.75">
      <c r="W728" s="31"/>
    </row>
    <row r="729" ht="12.75">
      <c r="W729" s="31"/>
    </row>
    <row r="730" ht="12.75">
      <c r="W730" s="31"/>
    </row>
    <row r="731" ht="12.75">
      <c r="W731" s="31"/>
    </row>
    <row r="732" ht="12.75">
      <c r="W732" s="31"/>
    </row>
    <row r="733" ht="12.75">
      <c r="W733" s="31"/>
    </row>
    <row r="734" ht="12.75">
      <c r="W734" s="31"/>
    </row>
    <row r="735" ht="12.75">
      <c r="W735" s="31"/>
    </row>
    <row r="736" ht="12.75">
      <c r="W736" s="31"/>
    </row>
    <row r="737" ht="12.75">
      <c r="W737" s="31"/>
    </row>
    <row r="738" ht="12.75">
      <c r="W738" s="31"/>
    </row>
    <row r="739" ht="12.75">
      <c r="W739" s="31"/>
    </row>
    <row r="740" ht="12.75">
      <c r="W740" s="31"/>
    </row>
    <row r="741" ht="12.75">
      <c r="W741" s="31"/>
    </row>
    <row r="742" ht="12.75">
      <c r="W742" s="31"/>
    </row>
    <row r="743" ht="12.75">
      <c r="W743" s="31"/>
    </row>
    <row r="744" ht="12.75">
      <c r="W744" s="31"/>
    </row>
    <row r="745" ht="12.75">
      <c r="W745" s="31"/>
    </row>
    <row r="746" ht="12.75">
      <c r="W746" s="31"/>
    </row>
    <row r="747" ht="12.75">
      <c r="W747" s="31"/>
    </row>
    <row r="748" ht="12.75">
      <c r="W748" s="31"/>
    </row>
    <row r="749" ht="12.75">
      <c r="W749" s="31"/>
    </row>
    <row r="750" ht="12.75">
      <c r="W750" s="31"/>
    </row>
    <row r="751" ht="12.75">
      <c r="W751" s="31"/>
    </row>
    <row r="752" ht="12.75">
      <c r="W752" s="31"/>
    </row>
    <row r="753" ht="12.75">
      <c r="W753" s="31"/>
    </row>
    <row r="754" ht="12.75">
      <c r="W754" s="31"/>
    </row>
    <row r="755" ht="12.75">
      <c r="W755" s="31"/>
    </row>
    <row r="756" ht="12.75">
      <c r="W756" s="31"/>
    </row>
    <row r="757" ht="12.75">
      <c r="W757" s="31"/>
    </row>
    <row r="758" ht="12.75">
      <c r="W758" s="31"/>
    </row>
    <row r="759" ht="12.75">
      <c r="W759" s="31"/>
    </row>
    <row r="760" ht="12.75">
      <c r="W760" s="31"/>
    </row>
    <row r="761" ht="12.75">
      <c r="W761" s="31"/>
    </row>
    <row r="762" ht="12.75">
      <c r="W762" s="31"/>
    </row>
    <row r="763" ht="12.75">
      <c r="W763" s="31"/>
    </row>
    <row r="764" ht="12.75">
      <c r="W764" s="31"/>
    </row>
    <row r="765" ht="12.75">
      <c r="W765" s="31"/>
    </row>
    <row r="766" ht="12.75">
      <c r="W766" s="31"/>
    </row>
    <row r="767" ht="12.75">
      <c r="W767" s="31"/>
    </row>
    <row r="768" ht="12.75">
      <c r="W768" s="31"/>
    </row>
    <row r="769" ht="12.75">
      <c r="W769" s="31"/>
    </row>
    <row r="770" ht="12.75">
      <c r="W770" s="31"/>
    </row>
    <row r="771" ht="12.75">
      <c r="W771" s="31"/>
    </row>
    <row r="772" ht="12.75">
      <c r="W772" s="31"/>
    </row>
    <row r="773" ht="12.75">
      <c r="W773" s="31"/>
    </row>
    <row r="774" ht="12.75">
      <c r="W774" s="31"/>
    </row>
    <row r="775" ht="12.75">
      <c r="W775" s="31"/>
    </row>
    <row r="776" ht="12.75">
      <c r="W776" s="31"/>
    </row>
    <row r="777" ht="12.75">
      <c r="W777" s="31"/>
    </row>
    <row r="778" ht="12.75">
      <c r="W778" s="31"/>
    </row>
    <row r="779" ht="12.75">
      <c r="W779" s="31"/>
    </row>
    <row r="780" ht="12.75">
      <c r="W780" s="31"/>
    </row>
    <row r="781" ht="12.75">
      <c r="W781" s="31"/>
    </row>
    <row r="782" ht="12.75">
      <c r="W782" s="31"/>
    </row>
    <row r="783" ht="12.75">
      <c r="W783" s="31"/>
    </row>
    <row r="784" ht="12.75">
      <c r="W784" s="31"/>
    </row>
    <row r="785" ht="12.75">
      <c r="W785" s="31"/>
    </row>
    <row r="786" ht="12.75">
      <c r="W786" s="31"/>
    </row>
    <row r="787" ht="12.75">
      <c r="W787" s="31"/>
    </row>
    <row r="788" ht="12.75">
      <c r="W788" s="31"/>
    </row>
    <row r="789" ht="12.75">
      <c r="W789" s="31"/>
    </row>
    <row r="790" ht="12.75">
      <c r="W790" s="31"/>
    </row>
    <row r="791" ht="12.75">
      <c r="W791" s="31"/>
    </row>
    <row r="792" ht="12.75">
      <c r="W792" s="31"/>
    </row>
    <row r="793" ht="12.75">
      <c r="W793" s="31"/>
    </row>
    <row r="794" ht="12.75">
      <c r="W794" s="31"/>
    </row>
    <row r="795" ht="12.75">
      <c r="W795" s="31"/>
    </row>
    <row r="796" ht="12.75">
      <c r="W796" s="31"/>
    </row>
    <row r="797" ht="12.75">
      <c r="W797" s="31"/>
    </row>
    <row r="798" ht="12.75">
      <c r="W798" s="31"/>
    </row>
    <row r="799" ht="12.75">
      <c r="W799" s="31"/>
    </row>
    <row r="800" ht="12.75">
      <c r="W800" s="31"/>
    </row>
    <row r="801" ht="12.75">
      <c r="W801" s="31"/>
    </row>
    <row r="802" ht="12.75">
      <c r="W802" s="31"/>
    </row>
    <row r="803" ht="12.75">
      <c r="W803" s="31"/>
    </row>
    <row r="804" ht="12.75">
      <c r="W804" s="31"/>
    </row>
    <row r="805" ht="12.75">
      <c r="W805" s="31"/>
    </row>
    <row r="806" ht="12.75">
      <c r="W806" s="31"/>
    </row>
    <row r="807" ht="12.75">
      <c r="W807" s="31"/>
    </row>
    <row r="808" ht="12.75">
      <c r="W808" s="31"/>
    </row>
    <row r="809" ht="12.75">
      <c r="W809" s="31"/>
    </row>
    <row r="810" ht="12.75">
      <c r="W810" s="31"/>
    </row>
    <row r="811" ht="12.75">
      <c r="W811" s="31"/>
    </row>
    <row r="812" ht="12.75">
      <c r="W812" s="31"/>
    </row>
    <row r="813" ht="12.75">
      <c r="W813" s="31"/>
    </row>
    <row r="814" ht="12.75">
      <c r="W814" s="31"/>
    </row>
    <row r="815" ht="12.75">
      <c r="W815" s="31"/>
    </row>
    <row r="816" ht="12.75">
      <c r="W816" s="31"/>
    </row>
    <row r="817" ht="12.75">
      <c r="W817" s="31"/>
    </row>
    <row r="818" ht="12.75">
      <c r="W818" s="31"/>
    </row>
    <row r="819" ht="12.75">
      <c r="W819" s="31"/>
    </row>
    <row r="820" ht="12.75">
      <c r="W820" s="31"/>
    </row>
    <row r="821" ht="12.75">
      <c r="W821" s="31"/>
    </row>
    <row r="822" ht="12.75">
      <c r="W822" s="31"/>
    </row>
    <row r="823" ht="12.75">
      <c r="W823" s="31"/>
    </row>
    <row r="824" ht="12.75">
      <c r="W824" s="31"/>
    </row>
    <row r="825" ht="12.75">
      <c r="W825" s="31"/>
    </row>
    <row r="826" ht="12.75">
      <c r="W826" s="31"/>
    </row>
    <row r="827" ht="12.75">
      <c r="W827" s="31"/>
    </row>
    <row r="828" ht="12.75">
      <c r="W828" s="31"/>
    </row>
    <row r="829" ht="12.75">
      <c r="W829" s="31"/>
    </row>
    <row r="830" ht="12.75">
      <c r="W830" s="31"/>
    </row>
    <row r="831" ht="12.75">
      <c r="W831" s="31"/>
    </row>
    <row r="832" ht="12.75">
      <c r="W832" s="31"/>
    </row>
    <row r="833" ht="12.75">
      <c r="W833" s="31"/>
    </row>
    <row r="834" ht="12.75">
      <c r="W834" s="31"/>
    </row>
    <row r="835" ht="12.75">
      <c r="W835" s="31"/>
    </row>
    <row r="836" ht="12.75">
      <c r="W836" s="31"/>
    </row>
    <row r="837" ht="12.75">
      <c r="W837" s="31"/>
    </row>
    <row r="838" ht="12.75">
      <c r="W838" s="31"/>
    </row>
    <row r="839" ht="12.75">
      <c r="W839" s="31"/>
    </row>
    <row r="840" ht="12.75">
      <c r="W840" s="31"/>
    </row>
    <row r="841" ht="12.75">
      <c r="W841" s="31"/>
    </row>
    <row r="842" ht="12.75">
      <c r="W842" s="31"/>
    </row>
    <row r="843" ht="12.75">
      <c r="W843" s="31"/>
    </row>
    <row r="844" ht="12.75">
      <c r="W844" s="31"/>
    </row>
    <row r="845" ht="12.75">
      <c r="W845" s="31"/>
    </row>
    <row r="846" ht="12.75">
      <c r="W846" s="31"/>
    </row>
    <row r="847" ht="12.75">
      <c r="W847" s="31"/>
    </row>
    <row r="848" ht="12.75">
      <c r="W848" s="31"/>
    </row>
    <row r="849" ht="12.75">
      <c r="W849" s="31"/>
    </row>
    <row r="850" ht="12.75">
      <c r="W850" s="31"/>
    </row>
    <row r="851" ht="12.75">
      <c r="W851" s="31"/>
    </row>
    <row r="852" ht="12.75">
      <c r="W852" s="31"/>
    </row>
    <row r="853" ht="12.75">
      <c r="W853" s="31"/>
    </row>
    <row r="854" ht="12.75">
      <c r="W854" s="31"/>
    </row>
    <row r="855" ht="12.75">
      <c r="W855" s="31"/>
    </row>
    <row r="856" ht="12.75">
      <c r="W856" s="31"/>
    </row>
    <row r="857" ht="12.75">
      <c r="W857" s="31"/>
    </row>
    <row r="858" ht="12.75">
      <c r="W858" s="31"/>
    </row>
    <row r="859" ht="12.75">
      <c r="W859" s="31"/>
    </row>
    <row r="860" ht="12.75">
      <c r="W860" s="31"/>
    </row>
    <row r="861" ht="12.75">
      <c r="W861" s="31"/>
    </row>
    <row r="862" ht="12.75">
      <c r="W862" s="31"/>
    </row>
    <row r="863" ht="12.75">
      <c r="W863" s="31"/>
    </row>
    <row r="864" ht="12.75">
      <c r="W864" s="31"/>
    </row>
    <row r="865" ht="12.75">
      <c r="W865" s="31"/>
    </row>
    <row r="866" ht="12.75">
      <c r="W866" s="31"/>
    </row>
    <row r="867" ht="12.75">
      <c r="W867" s="31"/>
    </row>
    <row r="868" ht="12.75">
      <c r="W868" s="31"/>
    </row>
    <row r="869" ht="12.75">
      <c r="W869" s="31"/>
    </row>
    <row r="870" ht="12.75">
      <c r="W870" s="31"/>
    </row>
    <row r="871" ht="12.75">
      <c r="W871" s="31"/>
    </row>
    <row r="872" ht="12.75">
      <c r="W872" s="31"/>
    </row>
    <row r="873" ht="12.75">
      <c r="W873" s="31"/>
    </row>
    <row r="874" ht="12.75">
      <c r="W874" s="31"/>
    </row>
    <row r="875" ht="12.75">
      <c r="W875" s="31"/>
    </row>
    <row r="876" ht="12.75">
      <c r="W876" s="31"/>
    </row>
    <row r="877" ht="12.75">
      <c r="W877" s="31"/>
    </row>
    <row r="878" ht="12.75">
      <c r="W878" s="31"/>
    </row>
    <row r="879" ht="12.75">
      <c r="W879" s="31"/>
    </row>
    <row r="880" ht="12.75">
      <c r="W880" s="31"/>
    </row>
    <row r="881" ht="12.75">
      <c r="W881" s="31"/>
    </row>
    <row r="882" ht="12.75">
      <c r="W882" s="31"/>
    </row>
    <row r="883" ht="12.75">
      <c r="W883" s="31"/>
    </row>
    <row r="884" ht="12.75">
      <c r="W884" s="31"/>
    </row>
    <row r="885" ht="12.75">
      <c r="W885" s="31"/>
    </row>
    <row r="886" ht="12.75">
      <c r="W886" s="31"/>
    </row>
    <row r="887" ht="12.75">
      <c r="W887" s="31"/>
    </row>
    <row r="888" ht="12.75">
      <c r="W888" s="31"/>
    </row>
    <row r="889" ht="12.75">
      <c r="W889" s="31"/>
    </row>
    <row r="890" ht="12.75">
      <c r="W890" s="31"/>
    </row>
    <row r="891" ht="12.75">
      <c r="W891" s="31"/>
    </row>
    <row r="892" ht="12.75">
      <c r="W892" s="31"/>
    </row>
    <row r="893" ht="12.75">
      <c r="W893" s="31"/>
    </row>
    <row r="894" ht="12.75">
      <c r="W894" s="31"/>
    </row>
    <row r="895" ht="12.75">
      <c r="W895" s="31"/>
    </row>
    <row r="896" ht="12.75">
      <c r="W896" s="31"/>
    </row>
    <row r="897" ht="12.75">
      <c r="W897" s="31"/>
    </row>
    <row r="898" ht="12.75">
      <c r="W898" s="31"/>
    </row>
    <row r="899" ht="12.75">
      <c r="W899" s="31"/>
    </row>
    <row r="900" ht="12.75">
      <c r="W900" s="31"/>
    </row>
    <row r="901" ht="12.75">
      <c r="W901" s="31"/>
    </row>
    <row r="902" ht="12.75">
      <c r="W902" s="31"/>
    </row>
    <row r="903" ht="12.75">
      <c r="W903" s="31"/>
    </row>
    <row r="904" ht="12.75">
      <c r="W904" s="31"/>
    </row>
    <row r="905" ht="12.75">
      <c r="W905" s="31"/>
    </row>
    <row r="906" ht="12.75">
      <c r="W906" s="31"/>
    </row>
    <row r="907" ht="12.75">
      <c r="W907" s="31"/>
    </row>
    <row r="908" ht="12.75">
      <c r="W908" s="31"/>
    </row>
    <row r="909" ht="12.75">
      <c r="W909" s="31"/>
    </row>
    <row r="910" ht="12.75">
      <c r="W910" s="31"/>
    </row>
    <row r="911" ht="12.75">
      <c r="W911" s="31"/>
    </row>
    <row r="912" ht="12.75">
      <c r="W912" s="31"/>
    </row>
    <row r="913" ht="12.75">
      <c r="W913" s="31"/>
    </row>
    <row r="914" ht="12.75">
      <c r="W914" s="31"/>
    </row>
    <row r="915" ht="12.75">
      <c r="W915" s="31"/>
    </row>
    <row r="916" ht="12.75">
      <c r="W916" s="31"/>
    </row>
    <row r="917" ht="12.75">
      <c r="W917" s="31"/>
    </row>
    <row r="918" ht="12.75">
      <c r="W918" s="31"/>
    </row>
    <row r="919" ht="12.75">
      <c r="W919" s="31"/>
    </row>
    <row r="920" ht="12.75">
      <c r="W920" s="31"/>
    </row>
    <row r="921" ht="12.75">
      <c r="W921" s="31"/>
    </row>
    <row r="922" ht="12.75">
      <c r="W922" s="31"/>
    </row>
    <row r="923" ht="12.75">
      <c r="W923" s="31"/>
    </row>
    <row r="924" ht="12.75">
      <c r="W924" s="31"/>
    </row>
    <row r="925" ht="12.75">
      <c r="W925" s="31"/>
    </row>
    <row r="926" ht="12.75">
      <c r="W926" s="31"/>
    </row>
    <row r="927" ht="12.75">
      <c r="W927" s="31"/>
    </row>
    <row r="928" ht="12.75">
      <c r="W928" s="31"/>
    </row>
    <row r="929" ht="12.75">
      <c r="W929" s="31"/>
    </row>
    <row r="930" ht="12.75">
      <c r="W930" s="31"/>
    </row>
    <row r="931" ht="12.75">
      <c r="W931" s="31"/>
    </row>
    <row r="932" ht="12.75">
      <c r="W932" s="31"/>
    </row>
    <row r="933" ht="12.75">
      <c r="W933" s="31"/>
    </row>
    <row r="934" ht="12.75">
      <c r="W934" s="31"/>
    </row>
    <row r="935" ht="12.75">
      <c r="W935" s="31"/>
    </row>
    <row r="936" ht="12.75">
      <c r="W936" s="31"/>
    </row>
    <row r="937" ht="12.75">
      <c r="W937" s="31"/>
    </row>
    <row r="938" ht="12.75">
      <c r="W938" s="31"/>
    </row>
    <row r="939" ht="12.75">
      <c r="W939" s="31"/>
    </row>
    <row r="940" ht="12.75">
      <c r="W940" s="31"/>
    </row>
    <row r="941" ht="12.75">
      <c r="W941" s="31"/>
    </row>
    <row r="942" ht="12.75">
      <c r="W942" s="31"/>
    </row>
    <row r="943" ht="12.75">
      <c r="W943" s="31"/>
    </row>
    <row r="944" ht="12.75">
      <c r="W944" s="31"/>
    </row>
    <row r="945" ht="12.75">
      <c r="W945" s="31"/>
    </row>
    <row r="946" ht="12.75">
      <c r="W946" s="31"/>
    </row>
    <row r="947" ht="12.75">
      <c r="W947" s="31"/>
    </row>
    <row r="948" ht="12.75">
      <c r="W948" s="31"/>
    </row>
    <row r="949" ht="12.75">
      <c r="W949" s="31"/>
    </row>
    <row r="950" ht="12.75">
      <c r="W950" s="31"/>
    </row>
    <row r="951" ht="12.75">
      <c r="W951" s="31"/>
    </row>
    <row r="952" ht="12.75">
      <c r="W952" s="31"/>
    </row>
    <row r="953" ht="12.75">
      <c r="W953" s="31"/>
    </row>
    <row r="954" ht="12.75">
      <c r="W954" s="31"/>
    </row>
    <row r="955" ht="12.75">
      <c r="W955" s="31"/>
    </row>
    <row r="956" ht="12.75">
      <c r="W956" s="31"/>
    </row>
    <row r="957" ht="12.75">
      <c r="W957" s="31"/>
    </row>
    <row r="958" ht="12.75">
      <c r="W958" s="31"/>
    </row>
    <row r="959" ht="12.75">
      <c r="W959" s="31"/>
    </row>
    <row r="960" ht="12.75">
      <c r="W960" s="31"/>
    </row>
    <row r="961" ht="12.75">
      <c r="W961" s="31"/>
    </row>
    <row r="962" ht="12.75">
      <c r="W962" s="31"/>
    </row>
    <row r="963" ht="12.75">
      <c r="W963" s="31"/>
    </row>
    <row r="964" ht="12.75">
      <c r="W964" s="31"/>
    </row>
    <row r="965" ht="12.75">
      <c r="W965" s="31"/>
    </row>
    <row r="966" ht="12.75">
      <c r="W966" s="31"/>
    </row>
    <row r="967" ht="12.75">
      <c r="W967" s="31"/>
    </row>
    <row r="968" ht="12.75">
      <c r="W968" s="31"/>
    </row>
    <row r="969" ht="12.75">
      <c r="W969" s="31"/>
    </row>
    <row r="970" ht="12.75">
      <c r="W970" s="31"/>
    </row>
    <row r="971" ht="12.75">
      <c r="W971" s="31"/>
    </row>
    <row r="972" ht="12.75">
      <c r="W972" s="31"/>
    </row>
    <row r="973" ht="12.75">
      <c r="W973" s="31"/>
    </row>
    <row r="974" ht="12.75">
      <c r="W974" s="31"/>
    </row>
    <row r="975" ht="12.75">
      <c r="W975" s="31"/>
    </row>
    <row r="976" ht="12.75">
      <c r="W976" s="31"/>
    </row>
    <row r="977" ht="12.75">
      <c r="W977" s="31"/>
    </row>
    <row r="978" ht="12.75">
      <c r="W978" s="31"/>
    </row>
    <row r="979" ht="12.75">
      <c r="W979" s="31"/>
    </row>
    <row r="980" ht="12.75">
      <c r="W980" s="31"/>
    </row>
    <row r="981" ht="12.75">
      <c r="W981" s="31"/>
    </row>
    <row r="982" ht="12.75">
      <c r="W982" s="31"/>
    </row>
    <row r="983" ht="12.75">
      <c r="W983" s="31"/>
    </row>
    <row r="984" ht="12.75">
      <c r="W984" s="31"/>
    </row>
    <row r="985" ht="12.75">
      <c r="W985" s="31"/>
    </row>
    <row r="986" ht="12.75">
      <c r="W986" s="31"/>
    </row>
    <row r="987" ht="12.75">
      <c r="W987" s="31"/>
    </row>
    <row r="988" ht="12.75">
      <c r="W988" s="31"/>
    </row>
    <row r="989" ht="12.75">
      <c r="W989" s="31"/>
    </row>
    <row r="990" ht="12.75">
      <c r="W990" s="31"/>
    </row>
    <row r="991" ht="12.75">
      <c r="W991" s="31"/>
    </row>
    <row r="992" ht="12.75">
      <c r="W992" s="31"/>
    </row>
    <row r="993" ht="12.75">
      <c r="W993" s="31"/>
    </row>
    <row r="994" ht="12.75">
      <c r="W994" s="31"/>
    </row>
    <row r="995" ht="12.75">
      <c r="W995" s="31"/>
    </row>
    <row r="996" ht="12.75">
      <c r="W996" s="31"/>
    </row>
    <row r="997" ht="12.75">
      <c r="W997" s="31"/>
    </row>
    <row r="998" ht="12.75">
      <c r="W998" s="31"/>
    </row>
    <row r="999" ht="12.75">
      <c r="W999" s="31"/>
    </row>
    <row r="1000" ht="12.75">
      <c r="W1000" s="31"/>
    </row>
    <row r="1001" ht="12.75">
      <c r="W1001" s="31"/>
    </row>
    <row r="1002" ht="12.75">
      <c r="W1002" s="31"/>
    </row>
    <row r="1003" ht="12.75">
      <c r="W1003" s="31"/>
    </row>
    <row r="1004" ht="12.75">
      <c r="W1004" s="31"/>
    </row>
    <row r="1005" ht="12.75">
      <c r="W1005" s="31"/>
    </row>
    <row r="1006" ht="12.75">
      <c r="W1006" s="31"/>
    </row>
    <row r="1007" ht="12.75">
      <c r="W1007" s="31"/>
    </row>
    <row r="1008" ht="12.75">
      <c r="W1008" s="31"/>
    </row>
    <row r="1009" ht="12.75">
      <c r="W1009" s="31"/>
    </row>
    <row r="1010" ht="12.75">
      <c r="W1010" s="31"/>
    </row>
    <row r="1011" ht="12.75">
      <c r="W1011" s="31"/>
    </row>
    <row r="1012" ht="12.75">
      <c r="W1012" s="31"/>
    </row>
    <row r="1013" ht="12.75">
      <c r="W1013" s="31"/>
    </row>
    <row r="1014" ht="12.75">
      <c r="W1014" s="31"/>
    </row>
    <row r="1015" ht="12.75">
      <c r="W1015" s="31"/>
    </row>
    <row r="1016" ht="12.75">
      <c r="W1016" s="31"/>
    </row>
    <row r="1017" ht="12.75">
      <c r="W1017" s="31"/>
    </row>
    <row r="1018" ht="12.75">
      <c r="W1018" s="31"/>
    </row>
    <row r="1019" ht="12.75">
      <c r="W1019" s="31"/>
    </row>
    <row r="1020" ht="12.75">
      <c r="W1020" s="31"/>
    </row>
    <row r="1021" ht="12.75">
      <c r="W1021" s="31"/>
    </row>
    <row r="1022" ht="12.75">
      <c r="W1022" s="31"/>
    </row>
    <row r="1023" ht="12.75">
      <c r="W1023" s="31"/>
    </row>
    <row r="1024" ht="12.75">
      <c r="W1024" s="31"/>
    </row>
    <row r="1025" ht="12.75">
      <c r="W1025" s="31"/>
    </row>
    <row r="1026" ht="12.75">
      <c r="W1026" s="31"/>
    </row>
    <row r="1027" ht="12.75">
      <c r="W1027" s="31"/>
    </row>
    <row r="1028" ht="12.75">
      <c r="W1028" s="31"/>
    </row>
    <row r="1029" ht="12.75">
      <c r="W1029" s="31"/>
    </row>
    <row r="1030" ht="12.75">
      <c r="W1030" s="31"/>
    </row>
    <row r="1031" ht="12.75">
      <c r="W1031" s="31"/>
    </row>
    <row r="1032" ht="12.75">
      <c r="W1032" s="31"/>
    </row>
    <row r="1033" ht="12.75">
      <c r="W1033" s="31"/>
    </row>
    <row r="1034" ht="12.75">
      <c r="W1034" s="31"/>
    </row>
    <row r="1035" ht="12.75">
      <c r="W1035" s="31"/>
    </row>
    <row r="1036" ht="12.75">
      <c r="W1036" s="31"/>
    </row>
    <row r="1037" ht="12.75">
      <c r="W1037" s="31"/>
    </row>
    <row r="1038" ht="12.75">
      <c r="W1038" s="31"/>
    </row>
    <row r="1039" ht="12.75">
      <c r="W1039" s="31"/>
    </row>
    <row r="1040" ht="12.75">
      <c r="W1040" s="31"/>
    </row>
    <row r="1041" ht="12.75">
      <c r="W1041" s="31"/>
    </row>
    <row r="1042" ht="12.75">
      <c r="W1042" s="31"/>
    </row>
    <row r="1043" ht="12.75">
      <c r="W1043" s="31"/>
    </row>
    <row r="1044" ht="12.75">
      <c r="W1044" s="31"/>
    </row>
    <row r="1045" ht="12.75">
      <c r="W1045" s="31"/>
    </row>
    <row r="1046" ht="12.75">
      <c r="W1046" s="31"/>
    </row>
    <row r="1047" ht="12.75">
      <c r="W1047" s="31"/>
    </row>
    <row r="1048" ht="12.75">
      <c r="W1048" s="31"/>
    </row>
    <row r="1049" ht="12.75">
      <c r="W1049" s="31"/>
    </row>
    <row r="1050" ht="12.75">
      <c r="W1050" s="31"/>
    </row>
    <row r="1051" ht="12.75">
      <c r="W1051" s="31"/>
    </row>
    <row r="1052" ht="12.75">
      <c r="W1052" s="31"/>
    </row>
    <row r="1053" ht="12.75">
      <c r="W1053" s="31"/>
    </row>
    <row r="1054" ht="12.75">
      <c r="W1054" s="31"/>
    </row>
    <row r="1055" ht="12.75">
      <c r="W1055" s="31"/>
    </row>
    <row r="1056" ht="12.75">
      <c r="W1056" s="31"/>
    </row>
    <row r="1057" ht="12.75">
      <c r="W1057" s="31"/>
    </row>
    <row r="1058" ht="12.75">
      <c r="W1058" s="31"/>
    </row>
    <row r="1059" ht="12.75">
      <c r="W1059" s="31"/>
    </row>
    <row r="1060" ht="12.75">
      <c r="W1060" s="31"/>
    </row>
    <row r="1061" ht="12.75">
      <c r="W1061" s="31"/>
    </row>
    <row r="1062" ht="12.75">
      <c r="W1062" s="31"/>
    </row>
    <row r="1063" ht="12.75">
      <c r="W1063" s="31"/>
    </row>
    <row r="1064" ht="12.75">
      <c r="W1064" s="31"/>
    </row>
    <row r="1065" ht="12.75">
      <c r="W1065" s="31"/>
    </row>
    <row r="1066" ht="12.75">
      <c r="W1066" s="31"/>
    </row>
    <row r="1067" ht="12.75">
      <c r="W1067" s="31"/>
    </row>
    <row r="1068" ht="13.5" customHeight="1">
      <c r="W1068" s="31"/>
    </row>
    <row r="1069" ht="13.5" customHeight="1">
      <c r="W1069" s="31"/>
    </row>
    <row r="1070" ht="13.5" customHeight="1">
      <c r="W1070" s="31"/>
    </row>
    <row r="1071" ht="13.5" customHeight="1">
      <c r="W1071" s="31"/>
    </row>
    <row r="1072" ht="13.5" customHeight="1">
      <c r="W1072" s="31"/>
    </row>
    <row r="1073" ht="13.5" customHeight="1">
      <c r="W1073" s="31"/>
    </row>
    <row r="1074" ht="13.5" customHeight="1">
      <c r="W1074" s="31"/>
    </row>
    <row r="1075" ht="13.5" customHeight="1">
      <c r="W1075" s="31"/>
    </row>
    <row r="1076" ht="13.5" customHeight="1">
      <c r="W1076" s="31"/>
    </row>
    <row r="1077" ht="13.5" customHeight="1">
      <c r="W1077" s="31"/>
    </row>
    <row r="1078" ht="13.5" customHeight="1">
      <c r="W1078" s="31"/>
    </row>
    <row r="1079" ht="13.5" customHeight="1">
      <c r="W1079" s="31"/>
    </row>
    <row r="1080" ht="13.5" customHeight="1">
      <c r="W1080" s="31"/>
    </row>
    <row r="1081" ht="13.5" customHeight="1">
      <c r="W1081" s="31"/>
    </row>
    <row r="1082" ht="13.5" customHeight="1">
      <c r="W1082" s="31"/>
    </row>
    <row r="1083" ht="13.5" customHeight="1">
      <c r="W1083" s="31"/>
    </row>
    <row r="1084" ht="13.5" customHeight="1">
      <c r="W1084" s="31"/>
    </row>
    <row r="1085" ht="13.5" customHeight="1">
      <c r="W1085" s="31"/>
    </row>
    <row r="1086" ht="13.5" customHeight="1">
      <c r="W1086" s="31"/>
    </row>
    <row r="1087" ht="13.5" customHeight="1">
      <c r="W1087" s="31"/>
    </row>
    <row r="1088" ht="13.5" customHeight="1">
      <c r="W1088" s="31"/>
    </row>
    <row r="1089" ht="13.5" customHeight="1">
      <c r="W1089" s="31"/>
    </row>
    <row r="1090" ht="13.5" customHeight="1">
      <c r="W1090" s="31"/>
    </row>
    <row r="1091" ht="13.5" customHeight="1">
      <c r="W1091" s="31"/>
    </row>
    <row r="1092" ht="13.5" customHeight="1">
      <c r="W1092" s="31"/>
    </row>
    <row r="1093" ht="13.5" customHeight="1">
      <c r="W1093" s="31"/>
    </row>
    <row r="1094" ht="13.5" customHeight="1">
      <c r="W1094" s="31"/>
    </row>
    <row r="1095" ht="13.5" customHeight="1">
      <c r="W1095" s="31"/>
    </row>
    <row r="1096" ht="13.5" customHeight="1">
      <c r="W1096" s="31"/>
    </row>
    <row r="1097" ht="13.5" customHeight="1">
      <c r="W1097" s="31"/>
    </row>
    <row r="1098" ht="13.5" customHeight="1">
      <c r="W1098" s="31"/>
    </row>
    <row r="1099" ht="13.5" customHeight="1">
      <c r="W1099" s="31"/>
    </row>
    <row r="1100" ht="13.5" customHeight="1">
      <c r="W1100" s="31"/>
    </row>
    <row r="1101" ht="13.5" customHeight="1">
      <c r="W1101" s="31"/>
    </row>
    <row r="1102" ht="13.5" customHeight="1">
      <c r="W1102" s="31"/>
    </row>
    <row r="1103" ht="13.5" customHeight="1">
      <c r="W1103" s="31"/>
    </row>
    <row r="1104" ht="13.5" customHeight="1">
      <c r="W1104" s="31"/>
    </row>
    <row r="1105" ht="13.5" customHeight="1">
      <c r="W1105" s="31"/>
    </row>
    <row r="1106" ht="13.5" customHeight="1">
      <c r="W1106" s="31"/>
    </row>
    <row r="1107" ht="13.5" customHeight="1">
      <c r="W1107" s="31"/>
    </row>
    <row r="1108" ht="13.5" customHeight="1">
      <c r="W1108" s="31"/>
    </row>
    <row r="1109" ht="13.5" customHeight="1">
      <c r="W1109" s="31"/>
    </row>
    <row r="1110" ht="13.5" customHeight="1">
      <c r="W1110" s="31"/>
    </row>
    <row r="1111" ht="13.5" customHeight="1">
      <c r="W1111" s="31"/>
    </row>
    <row r="1112" ht="13.5" customHeight="1">
      <c r="W1112" s="31"/>
    </row>
    <row r="1113" ht="13.5" customHeight="1">
      <c r="W1113" s="31"/>
    </row>
    <row r="1114" ht="13.5" customHeight="1">
      <c r="W1114" s="31"/>
    </row>
    <row r="1115" ht="13.5" customHeight="1">
      <c r="W1115" s="31"/>
    </row>
    <row r="1116" ht="13.5" customHeight="1">
      <c r="W1116" s="31"/>
    </row>
    <row r="1117" ht="13.5" customHeight="1">
      <c r="W1117" s="31"/>
    </row>
    <row r="1118" ht="13.5" customHeight="1">
      <c r="W1118" s="31"/>
    </row>
    <row r="1119" ht="13.5" customHeight="1">
      <c r="W1119" s="31"/>
    </row>
    <row r="1120" ht="13.5" customHeight="1">
      <c r="W1120" s="31"/>
    </row>
    <row r="1121" ht="13.5" customHeight="1">
      <c r="W1121" s="31"/>
    </row>
    <row r="1122" ht="13.5" customHeight="1">
      <c r="W1122" s="31"/>
    </row>
    <row r="1123" ht="13.5" customHeight="1">
      <c r="W1123" s="31"/>
    </row>
    <row r="1124" ht="13.5" customHeight="1">
      <c r="W1124" s="31"/>
    </row>
    <row r="1125" ht="13.5" customHeight="1">
      <c r="W1125" s="31"/>
    </row>
    <row r="1126" ht="13.5" customHeight="1">
      <c r="W1126" s="31"/>
    </row>
    <row r="1127" ht="13.5" customHeight="1">
      <c r="W1127" s="31"/>
    </row>
    <row r="1128" ht="13.5" customHeight="1">
      <c r="W1128" s="31"/>
    </row>
    <row r="1129" ht="13.5" customHeight="1">
      <c r="W1129" s="31"/>
    </row>
    <row r="1130" ht="13.5" customHeight="1">
      <c r="W1130" s="31"/>
    </row>
    <row r="1131" ht="13.5" customHeight="1">
      <c r="W1131" s="31"/>
    </row>
    <row r="1132" ht="13.5" customHeight="1">
      <c r="W1132" s="31"/>
    </row>
    <row r="1133" ht="13.5" customHeight="1">
      <c r="W1133" s="31"/>
    </row>
    <row r="1134" ht="13.5" customHeight="1">
      <c r="W1134" s="31"/>
    </row>
    <row r="1135" ht="13.5" customHeight="1">
      <c r="W1135" s="31"/>
    </row>
    <row r="1136" ht="13.5" customHeight="1">
      <c r="W1136" s="31"/>
    </row>
    <row r="1137" ht="13.5" customHeight="1">
      <c r="W1137" s="31"/>
    </row>
    <row r="1138" ht="13.5" customHeight="1">
      <c r="W1138" s="31"/>
    </row>
    <row r="1139" ht="13.5" customHeight="1">
      <c r="W1139" s="31"/>
    </row>
    <row r="1140" ht="13.5" customHeight="1">
      <c r="W1140" s="31"/>
    </row>
    <row r="1141" ht="13.5" customHeight="1">
      <c r="W1141" s="31"/>
    </row>
    <row r="1142" ht="13.5" customHeight="1">
      <c r="W1142" s="31"/>
    </row>
    <row r="1143" ht="13.5" customHeight="1">
      <c r="W1143" s="31"/>
    </row>
    <row r="1144" ht="13.5" customHeight="1">
      <c r="W1144" s="31"/>
    </row>
    <row r="1145" ht="13.5" customHeight="1">
      <c r="W1145" s="31"/>
    </row>
    <row r="1146" ht="13.5" customHeight="1">
      <c r="W1146" s="31"/>
    </row>
    <row r="1147" ht="13.5" customHeight="1">
      <c r="W1147" s="31"/>
    </row>
    <row r="1148" ht="13.5" customHeight="1">
      <c r="W1148" s="31"/>
    </row>
    <row r="1149" ht="13.5" customHeight="1">
      <c r="W1149" s="31"/>
    </row>
    <row r="1150" ht="13.5" customHeight="1">
      <c r="W1150" s="31"/>
    </row>
    <row r="1151" ht="13.5" customHeight="1">
      <c r="W1151" s="31"/>
    </row>
    <row r="1152" ht="13.5" customHeight="1">
      <c r="W1152" s="31"/>
    </row>
    <row r="1153" ht="13.5" customHeight="1">
      <c r="W1153" s="31"/>
    </row>
    <row r="1154" ht="13.5" customHeight="1">
      <c r="W1154" s="31"/>
    </row>
    <row r="1155" ht="13.5" customHeight="1">
      <c r="W1155" s="31"/>
    </row>
    <row r="1156" ht="13.5" customHeight="1">
      <c r="W1156" s="31"/>
    </row>
    <row r="1157" ht="13.5" customHeight="1">
      <c r="W1157" s="31"/>
    </row>
    <row r="1158" ht="13.5" customHeight="1">
      <c r="W1158" s="31"/>
    </row>
    <row r="1159" ht="13.5" customHeight="1">
      <c r="W1159" s="31"/>
    </row>
    <row r="1160" ht="13.5" customHeight="1">
      <c r="W1160" s="31"/>
    </row>
    <row r="1161" ht="13.5" customHeight="1">
      <c r="W1161" s="31"/>
    </row>
    <row r="1162" ht="13.5" customHeight="1">
      <c r="W1162" s="31"/>
    </row>
    <row r="1163" ht="13.5" customHeight="1">
      <c r="W1163" s="31"/>
    </row>
    <row r="1164" ht="13.5" customHeight="1">
      <c r="W1164" s="31"/>
    </row>
    <row r="1165" ht="13.5" customHeight="1">
      <c r="W1165" s="31"/>
    </row>
    <row r="1166" ht="13.5" customHeight="1">
      <c r="W1166" s="31"/>
    </row>
    <row r="1167" ht="13.5" customHeight="1">
      <c r="W1167" s="31"/>
    </row>
    <row r="1168" ht="13.5" customHeight="1">
      <c r="W1168" s="31"/>
    </row>
    <row r="1169" ht="13.5" customHeight="1">
      <c r="W1169" s="31"/>
    </row>
    <row r="1170" ht="13.5" customHeight="1">
      <c r="W1170" s="31"/>
    </row>
    <row r="1171" ht="13.5" customHeight="1">
      <c r="W1171" s="31"/>
    </row>
    <row r="1172" ht="13.5" customHeight="1">
      <c r="W1172" s="31"/>
    </row>
    <row r="1173" ht="13.5" customHeight="1">
      <c r="W1173" s="31"/>
    </row>
    <row r="1174" ht="13.5" customHeight="1">
      <c r="W1174" s="31"/>
    </row>
    <row r="1175" ht="13.5" customHeight="1">
      <c r="W1175" s="31"/>
    </row>
    <row r="1176" ht="13.5" customHeight="1">
      <c r="W1176" s="31"/>
    </row>
    <row r="1177" ht="13.5" customHeight="1">
      <c r="W1177" s="31"/>
    </row>
    <row r="1178" ht="13.5" customHeight="1">
      <c r="W1178" s="31"/>
    </row>
    <row r="1179" ht="13.5" customHeight="1">
      <c r="W1179" s="31"/>
    </row>
    <row r="1180" ht="13.5" customHeight="1">
      <c r="W1180" s="31"/>
    </row>
    <row r="1181" ht="13.5" customHeight="1">
      <c r="W1181" s="31"/>
    </row>
    <row r="1182" ht="13.5" customHeight="1">
      <c r="W1182" s="31"/>
    </row>
    <row r="1183" ht="13.5" customHeight="1">
      <c r="W1183" s="31"/>
    </row>
    <row r="1184" ht="13.5" customHeight="1">
      <c r="W1184" s="31"/>
    </row>
    <row r="1185" ht="13.5" customHeight="1">
      <c r="W1185" s="31"/>
    </row>
    <row r="1186" ht="13.5" customHeight="1">
      <c r="W1186" s="31"/>
    </row>
    <row r="1187" ht="13.5" customHeight="1">
      <c r="W1187" s="31"/>
    </row>
    <row r="1188" ht="13.5" customHeight="1">
      <c r="W1188" s="31"/>
    </row>
    <row r="1189" ht="13.5" customHeight="1">
      <c r="W1189" s="31"/>
    </row>
    <row r="1190" ht="13.5" customHeight="1">
      <c r="W1190" s="31"/>
    </row>
    <row r="1191" ht="13.5" customHeight="1">
      <c r="W1191" s="31"/>
    </row>
    <row r="1192" ht="13.5" customHeight="1">
      <c r="W1192" s="31"/>
    </row>
    <row r="1193" ht="13.5" customHeight="1">
      <c r="W1193" s="31"/>
    </row>
    <row r="1194" ht="13.5" customHeight="1">
      <c r="W1194" s="31"/>
    </row>
    <row r="1195" ht="13.5" customHeight="1">
      <c r="W1195" s="31"/>
    </row>
    <row r="1196" ht="13.5" customHeight="1">
      <c r="W1196" s="31"/>
    </row>
    <row r="1197" ht="13.5" customHeight="1">
      <c r="W1197" s="31"/>
    </row>
    <row r="1198" ht="13.5" customHeight="1">
      <c r="W1198" s="31"/>
    </row>
    <row r="1199" ht="13.5" customHeight="1">
      <c r="W1199" s="31"/>
    </row>
    <row r="1200" ht="13.5" customHeight="1">
      <c r="W1200" s="31"/>
    </row>
    <row r="1201" ht="13.5" customHeight="1">
      <c r="W1201" s="31"/>
    </row>
    <row r="1202" ht="13.5" customHeight="1">
      <c r="W1202" s="31"/>
    </row>
    <row r="1203" ht="13.5" customHeight="1">
      <c r="W1203" s="31"/>
    </row>
    <row r="1204" ht="13.5" customHeight="1">
      <c r="W1204" s="31"/>
    </row>
    <row r="1205" ht="13.5" customHeight="1">
      <c r="W1205" s="31"/>
    </row>
    <row r="1206" ht="13.5" customHeight="1">
      <c r="W1206" s="31"/>
    </row>
    <row r="1207" ht="13.5" customHeight="1">
      <c r="W1207" s="31"/>
    </row>
    <row r="1208" ht="13.5" customHeight="1">
      <c r="W1208" s="31"/>
    </row>
    <row r="1209" ht="13.5" customHeight="1">
      <c r="W1209" s="31"/>
    </row>
    <row r="1210" ht="13.5" customHeight="1">
      <c r="W1210" s="31"/>
    </row>
    <row r="1211" ht="13.5" customHeight="1">
      <c r="W1211" s="31"/>
    </row>
    <row r="1212" ht="13.5" customHeight="1">
      <c r="W1212" s="31"/>
    </row>
    <row r="1213" ht="13.5" customHeight="1">
      <c r="W1213" s="31"/>
    </row>
    <row r="1214" ht="13.5" customHeight="1">
      <c r="W1214" s="31"/>
    </row>
    <row r="1215" ht="13.5" customHeight="1">
      <c r="W1215" s="31"/>
    </row>
    <row r="1216" ht="13.5" customHeight="1">
      <c r="W1216" s="31"/>
    </row>
    <row r="1217" ht="13.5" customHeight="1">
      <c r="W1217" s="31"/>
    </row>
    <row r="1218" ht="13.5" customHeight="1">
      <c r="W1218" s="31"/>
    </row>
    <row r="1219" ht="13.5" customHeight="1">
      <c r="W1219" s="31"/>
    </row>
    <row r="1220" ht="13.5" customHeight="1">
      <c r="W1220" s="31"/>
    </row>
    <row r="1221" ht="13.5" customHeight="1">
      <c r="W1221" s="31"/>
    </row>
    <row r="1222" ht="13.5" customHeight="1">
      <c r="W1222" s="31"/>
    </row>
    <row r="1223" ht="13.5" customHeight="1">
      <c r="W1223" s="31"/>
    </row>
    <row r="1224" ht="13.5" customHeight="1">
      <c r="W1224" s="31"/>
    </row>
    <row r="1225" ht="13.5" customHeight="1">
      <c r="W1225" s="31"/>
    </row>
    <row r="1226" ht="13.5" customHeight="1">
      <c r="W1226" s="31"/>
    </row>
    <row r="1227" ht="13.5" customHeight="1">
      <c r="W1227" s="31"/>
    </row>
    <row r="1228" ht="13.5" customHeight="1">
      <c r="W1228" s="31"/>
    </row>
    <row r="1229" ht="13.5" customHeight="1">
      <c r="W1229" s="31"/>
    </row>
    <row r="1230" ht="13.5" customHeight="1">
      <c r="W1230" s="31"/>
    </row>
    <row r="1231" ht="13.5" customHeight="1">
      <c r="W1231" s="31"/>
    </row>
    <row r="1232" ht="13.5" customHeight="1">
      <c r="W1232" s="31"/>
    </row>
    <row r="1233" ht="13.5" customHeight="1">
      <c r="W1233" s="31"/>
    </row>
    <row r="1234" ht="13.5" customHeight="1">
      <c r="W1234" s="31"/>
    </row>
    <row r="1235" ht="13.5" customHeight="1">
      <c r="W1235" s="31"/>
    </row>
    <row r="1236" ht="13.5" customHeight="1">
      <c r="W1236" s="31"/>
    </row>
    <row r="1237" ht="13.5" customHeight="1">
      <c r="W1237" s="31"/>
    </row>
    <row r="1238" ht="13.5" customHeight="1">
      <c r="W1238" s="31"/>
    </row>
    <row r="1239" ht="13.5" customHeight="1">
      <c r="W1239" s="31"/>
    </row>
    <row r="1240" ht="13.5" customHeight="1">
      <c r="W1240" s="31"/>
    </row>
    <row r="1241" ht="13.5" customHeight="1">
      <c r="W1241" s="31"/>
    </row>
    <row r="1242" ht="13.5" customHeight="1">
      <c r="W1242" s="31"/>
    </row>
    <row r="1243" ht="13.5" customHeight="1">
      <c r="W1243" s="31"/>
    </row>
    <row r="1244" ht="13.5" customHeight="1">
      <c r="W1244" s="31"/>
    </row>
    <row r="1245" ht="13.5" customHeight="1">
      <c r="W1245" s="31"/>
    </row>
    <row r="1246" ht="13.5" customHeight="1">
      <c r="W1246" s="31"/>
    </row>
    <row r="1247" ht="13.5" customHeight="1">
      <c r="W1247" s="31"/>
    </row>
    <row r="1248" ht="13.5" customHeight="1">
      <c r="W1248" s="31"/>
    </row>
    <row r="1249" ht="13.5" customHeight="1">
      <c r="W1249" s="31"/>
    </row>
    <row r="1250" ht="13.5" customHeight="1">
      <c r="W1250" s="31"/>
    </row>
    <row r="1251" ht="13.5" customHeight="1">
      <c r="W1251" s="31"/>
    </row>
    <row r="1252" ht="13.5" customHeight="1">
      <c r="W1252" s="31"/>
    </row>
    <row r="1253" ht="13.5" customHeight="1">
      <c r="W1253" s="31"/>
    </row>
    <row r="1254" ht="13.5" customHeight="1">
      <c r="W1254" s="31"/>
    </row>
    <row r="1255" ht="13.5" customHeight="1">
      <c r="W1255" s="31"/>
    </row>
    <row r="1256" ht="13.5" customHeight="1">
      <c r="W1256" s="31"/>
    </row>
    <row r="1257" ht="13.5" customHeight="1">
      <c r="W1257" s="31"/>
    </row>
    <row r="1258" ht="13.5" customHeight="1">
      <c r="W1258" s="31"/>
    </row>
    <row r="1259" ht="13.5" customHeight="1">
      <c r="W1259" s="31"/>
    </row>
    <row r="1260" ht="13.5" customHeight="1">
      <c r="W1260" s="31"/>
    </row>
    <row r="1261" ht="13.5" customHeight="1">
      <c r="W1261" s="31"/>
    </row>
    <row r="1262" ht="13.5" customHeight="1">
      <c r="W1262" s="31"/>
    </row>
    <row r="1263" ht="13.5" customHeight="1">
      <c r="W1263" s="31"/>
    </row>
    <row r="1264" ht="13.5" customHeight="1">
      <c r="W1264" s="31"/>
    </row>
    <row r="1265" ht="13.5" customHeight="1">
      <c r="W1265" s="31"/>
    </row>
    <row r="1266" ht="13.5" customHeight="1">
      <c r="W1266" s="31"/>
    </row>
    <row r="1267" ht="13.5" customHeight="1">
      <c r="W1267" s="31"/>
    </row>
    <row r="1268" ht="13.5" customHeight="1">
      <c r="W1268" s="31"/>
    </row>
    <row r="1269" ht="13.5" customHeight="1">
      <c r="W1269" s="31"/>
    </row>
    <row r="1270" ht="13.5" customHeight="1">
      <c r="W1270" s="31"/>
    </row>
    <row r="1271" ht="13.5" customHeight="1">
      <c r="W1271" s="31"/>
    </row>
    <row r="1272" ht="13.5" customHeight="1">
      <c r="W1272" s="31"/>
    </row>
    <row r="1273" ht="13.5" customHeight="1">
      <c r="W1273" s="31"/>
    </row>
    <row r="1274" ht="13.5" customHeight="1">
      <c r="W1274" s="31"/>
    </row>
    <row r="1275" ht="13.5" customHeight="1">
      <c r="W1275" s="31"/>
    </row>
    <row r="1276" ht="13.5" customHeight="1">
      <c r="W1276" s="31"/>
    </row>
    <row r="1277" ht="13.5" customHeight="1">
      <c r="W1277" s="31"/>
    </row>
    <row r="1278" ht="13.5" customHeight="1">
      <c r="W1278" s="31"/>
    </row>
    <row r="1279" ht="13.5" customHeight="1">
      <c r="W1279" s="31"/>
    </row>
    <row r="1280" ht="13.5" customHeight="1">
      <c r="W1280" s="31"/>
    </row>
    <row r="1281" ht="13.5" customHeight="1">
      <c r="W1281" s="31"/>
    </row>
    <row r="1282" ht="13.5" customHeight="1">
      <c r="W1282" s="31"/>
    </row>
    <row r="1283" ht="13.5" customHeight="1">
      <c r="W1283" s="31"/>
    </row>
    <row r="1284" ht="13.5" customHeight="1">
      <c r="W1284" s="31"/>
    </row>
    <row r="1285" ht="13.5" customHeight="1">
      <c r="W1285" s="31"/>
    </row>
    <row r="1286" ht="13.5" customHeight="1">
      <c r="W1286" s="31"/>
    </row>
    <row r="1287" ht="13.5" customHeight="1">
      <c r="W1287" s="31"/>
    </row>
    <row r="1288" ht="13.5" customHeight="1">
      <c r="W1288" s="31"/>
    </row>
    <row r="1289" ht="13.5" customHeight="1">
      <c r="W1289" s="31"/>
    </row>
    <row r="1290" ht="13.5" customHeight="1">
      <c r="W1290" s="31"/>
    </row>
    <row r="1291" ht="13.5" customHeight="1">
      <c r="W1291" s="31"/>
    </row>
    <row r="1292" ht="13.5" customHeight="1">
      <c r="W1292" s="31"/>
    </row>
    <row r="1293" ht="13.5" customHeight="1">
      <c r="W1293" s="31"/>
    </row>
    <row r="1294" ht="13.5" customHeight="1">
      <c r="W1294" s="31"/>
    </row>
    <row r="1295" ht="13.5" customHeight="1">
      <c r="W1295" s="31"/>
    </row>
    <row r="1296" ht="13.5" customHeight="1">
      <c r="W1296" s="31"/>
    </row>
    <row r="1297" ht="13.5" customHeight="1">
      <c r="W1297" s="31"/>
    </row>
    <row r="1298" ht="13.5" customHeight="1">
      <c r="W1298" s="31"/>
    </row>
    <row r="1299" ht="13.5" customHeight="1">
      <c r="W1299" s="31"/>
    </row>
    <row r="1300" ht="13.5" customHeight="1">
      <c r="W1300" s="31"/>
    </row>
    <row r="1301" ht="13.5" customHeight="1">
      <c r="W1301" s="31"/>
    </row>
    <row r="1302" ht="13.5" customHeight="1">
      <c r="W1302" s="31"/>
    </row>
    <row r="1303" ht="13.5" customHeight="1">
      <c r="W1303" s="31"/>
    </row>
    <row r="1304" ht="13.5" customHeight="1">
      <c r="W1304" s="31"/>
    </row>
    <row r="1305" ht="13.5" customHeight="1">
      <c r="W1305" s="31"/>
    </row>
    <row r="1306" ht="13.5" customHeight="1">
      <c r="W1306" s="31"/>
    </row>
    <row r="1307" ht="13.5" customHeight="1">
      <c r="W1307" s="31"/>
    </row>
    <row r="1308" ht="13.5" customHeight="1">
      <c r="W1308" s="31"/>
    </row>
    <row r="1309" ht="13.5" customHeight="1">
      <c r="W1309" s="31"/>
    </row>
    <row r="1310" ht="13.5" customHeight="1">
      <c r="W1310" s="31"/>
    </row>
    <row r="1311" ht="13.5" customHeight="1">
      <c r="W1311" s="31"/>
    </row>
    <row r="1312" ht="13.5" customHeight="1">
      <c r="W1312" s="31"/>
    </row>
    <row r="1313" ht="13.5" customHeight="1">
      <c r="W1313" s="31"/>
    </row>
    <row r="1314" ht="13.5" customHeight="1">
      <c r="W1314" s="31"/>
    </row>
    <row r="1315" ht="13.5" customHeight="1">
      <c r="W1315" s="31"/>
    </row>
    <row r="1316" ht="13.5" customHeight="1">
      <c r="W1316" s="31"/>
    </row>
    <row r="1317" ht="13.5" customHeight="1">
      <c r="W1317" s="31"/>
    </row>
    <row r="1318" ht="13.5" customHeight="1">
      <c r="W1318" s="31"/>
    </row>
    <row r="1319" ht="13.5" customHeight="1">
      <c r="W1319" s="31"/>
    </row>
    <row r="1320" ht="13.5" customHeight="1">
      <c r="W1320" s="31"/>
    </row>
    <row r="1321" ht="13.5" customHeight="1">
      <c r="W1321" s="31"/>
    </row>
    <row r="1322" ht="13.5" customHeight="1">
      <c r="W1322" s="31"/>
    </row>
    <row r="1323" ht="13.5" customHeight="1">
      <c r="W1323" s="31"/>
    </row>
    <row r="1324" ht="13.5" customHeight="1">
      <c r="W1324" s="31"/>
    </row>
    <row r="1325" ht="13.5" customHeight="1">
      <c r="W1325" s="31"/>
    </row>
    <row r="1326" ht="13.5" customHeight="1">
      <c r="W1326" s="31"/>
    </row>
    <row r="1327" ht="13.5" customHeight="1">
      <c r="W1327" s="31"/>
    </row>
    <row r="1328" ht="13.5" customHeight="1">
      <c r="W1328" s="31"/>
    </row>
    <row r="1329" ht="13.5" customHeight="1">
      <c r="W1329" s="31"/>
    </row>
    <row r="1330" ht="13.5" customHeight="1">
      <c r="W1330" s="31"/>
    </row>
    <row r="1331" ht="13.5" customHeight="1">
      <c r="W1331" s="31"/>
    </row>
    <row r="1332" ht="13.5" customHeight="1">
      <c r="W1332" s="31"/>
    </row>
    <row r="1333" ht="13.5" customHeight="1">
      <c r="W1333" s="31"/>
    </row>
    <row r="1334" ht="13.5" customHeight="1">
      <c r="W1334" s="31"/>
    </row>
    <row r="1335" ht="13.5" customHeight="1">
      <c r="W1335" s="31"/>
    </row>
    <row r="1336" ht="13.5" customHeight="1">
      <c r="W1336" s="31"/>
    </row>
    <row r="1337" ht="13.5" customHeight="1">
      <c r="W1337" s="31"/>
    </row>
    <row r="1338" ht="13.5" customHeight="1">
      <c r="W1338" s="31"/>
    </row>
    <row r="1339" ht="13.5" customHeight="1">
      <c r="W1339" s="31"/>
    </row>
    <row r="1340" ht="13.5" customHeight="1">
      <c r="W1340" s="31"/>
    </row>
    <row r="1341" ht="13.5" customHeight="1">
      <c r="W1341" s="31"/>
    </row>
    <row r="1342" ht="13.5" customHeight="1">
      <c r="W1342" s="31"/>
    </row>
    <row r="1343" ht="13.5" customHeight="1">
      <c r="W1343" s="31"/>
    </row>
    <row r="1344" ht="13.5" customHeight="1">
      <c r="W1344" s="31"/>
    </row>
    <row r="1345" ht="13.5" customHeight="1">
      <c r="W1345" s="31"/>
    </row>
    <row r="1346" ht="13.5" customHeight="1">
      <c r="W1346" s="31"/>
    </row>
    <row r="1347" ht="13.5" customHeight="1">
      <c r="W1347" s="31"/>
    </row>
    <row r="1348" ht="13.5" customHeight="1">
      <c r="W1348" s="31"/>
    </row>
    <row r="1349" ht="13.5" customHeight="1">
      <c r="W1349" s="31"/>
    </row>
  </sheetData>
  <sheetProtection/>
  <mergeCells count="122">
    <mergeCell ref="B222:D222"/>
    <mergeCell ref="B228:D228"/>
    <mergeCell ref="B229:D229"/>
    <mergeCell ref="B174:D174"/>
    <mergeCell ref="B175:D175"/>
    <mergeCell ref="B162:D162"/>
    <mergeCell ref="B205:D205"/>
    <mergeCell ref="B26:D26"/>
    <mergeCell ref="B31:D31"/>
    <mergeCell ref="B120:D120"/>
    <mergeCell ref="B124:D124"/>
    <mergeCell ref="B202:D202"/>
    <mergeCell ref="B204:D204"/>
    <mergeCell ref="S1:V1"/>
    <mergeCell ref="B2:R2"/>
    <mergeCell ref="S2:V2"/>
    <mergeCell ref="B3:R3"/>
    <mergeCell ref="S3:V3"/>
    <mergeCell ref="B29:D29"/>
    <mergeCell ref="B397:D397"/>
    <mergeCell ref="B283:D283"/>
    <mergeCell ref="B288:D288"/>
    <mergeCell ref="B269:D269"/>
    <mergeCell ref="B270:D270"/>
    <mergeCell ref="B1:R1"/>
    <mergeCell ref="B235:D235"/>
    <mergeCell ref="B236:D236"/>
    <mergeCell ref="B220:D220"/>
    <mergeCell ref="B151:D151"/>
    <mergeCell ref="B389:D389"/>
    <mergeCell ref="B390:D390"/>
    <mergeCell ref="B391:D391"/>
    <mergeCell ref="B393:D393"/>
    <mergeCell ref="B394:D394"/>
    <mergeCell ref="B395:D395"/>
    <mergeCell ref="B163:D163"/>
    <mergeCell ref="B164:D164"/>
    <mergeCell ref="B268:D268"/>
    <mergeCell ref="B403:D403"/>
    <mergeCell ref="B275:D275"/>
    <mergeCell ref="B284:D284"/>
    <mergeCell ref="B285:D285"/>
    <mergeCell ref="B287:D287"/>
    <mergeCell ref="B289:D289"/>
    <mergeCell ref="B352:D352"/>
    <mergeCell ref="B7:D7"/>
    <mergeCell ref="B8:D8"/>
    <mergeCell ref="B127:D127"/>
    <mergeCell ref="B129:D129"/>
    <mergeCell ref="B134:D134"/>
    <mergeCell ref="B136:D136"/>
    <mergeCell ref="B12:D12"/>
    <mergeCell ref="B11:D11"/>
    <mergeCell ref="B18:D18"/>
    <mergeCell ref="B25:D25"/>
    <mergeCell ref="B19:D19"/>
    <mergeCell ref="B20:D20"/>
    <mergeCell ref="B116:D116"/>
    <mergeCell ref="B118:D118"/>
    <mergeCell ref="B125:D125"/>
    <mergeCell ref="B176:D176"/>
    <mergeCell ref="B194:D194"/>
    <mergeCell ref="B4:D4"/>
    <mergeCell ref="B30:D30"/>
    <mergeCell ref="B10:D10"/>
    <mergeCell ref="B5:D5"/>
    <mergeCell ref="B6:D6"/>
    <mergeCell ref="B88:D88"/>
    <mergeCell ref="B90:D90"/>
    <mergeCell ref="B104:D104"/>
    <mergeCell ref="B105:D105"/>
    <mergeCell ref="B113:D113"/>
    <mergeCell ref="B115:D115"/>
    <mergeCell ref="B216:D216"/>
    <mergeCell ref="B217:D217"/>
    <mergeCell ref="B221:D221"/>
    <mergeCell ref="B119:D119"/>
    <mergeCell ref="B132:D132"/>
    <mergeCell ref="B128:D128"/>
    <mergeCell ref="B135:D135"/>
    <mergeCell ref="B148:D148"/>
    <mergeCell ref="B158:D158"/>
    <mergeCell ref="B159:D159"/>
    <mergeCell ref="B199:D199"/>
    <mergeCell ref="B201:D201"/>
    <mergeCell ref="B209:D209"/>
    <mergeCell ref="B210:D210"/>
    <mergeCell ref="B211:D211"/>
    <mergeCell ref="B215:D215"/>
    <mergeCell ref="B253:D253"/>
    <mergeCell ref="B256:D256"/>
    <mergeCell ref="B257:D257"/>
    <mergeCell ref="B251:D251"/>
    <mergeCell ref="B255:D255"/>
    <mergeCell ref="B242:D242"/>
    <mergeCell ref="B244:D244"/>
    <mergeCell ref="B411:D411"/>
    <mergeCell ref="B417:D417"/>
    <mergeCell ref="B435:D435"/>
    <mergeCell ref="B437:D437"/>
    <mergeCell ref="B232:D232"/>
    <mergeCell ref="B233:D233"/>
    <mergeCell ref="B237:D237"/>
    <mergeCell ref="B247:D247"/>
    <mergeCell ref="B248:D248"/>
    <mergeCell ref="B252:D252"/>
    <mergeCell ref="B418:D418"/>
    <mergeCell ref="B421:D421"/>
    <mergeCell ref="B423:D423"/>
    <mergeCell ref="B424:D424"/>
    <mergeCell ref="B425:D425"/>
    <mergeCell ref="B432:D432"/>
    <mergeCell ref="B433:D433"/>
    <mergeCell ref="B436:D436"/>
    <mergeCell ref="B442:D442"/>
    <mergeCell ref="B443:D443"/>
    <mergeCell ref="B444:D444"/>
    <mergeCell ref="B398:D398"/>
    <mergeCell ref="B399:D399"/>
    <mergeCell ref="B401:D401"/>
    <mergeCell ref="B402:D402"/>
    <mergeCell ref="B414:D414"/>
  </mergeCells>
  <conditionalFormatting sqref="D77">
    <cfRule type="colorScale" priority="1" dxfId="0">
      <colorScale>
        <cfvo type="min" val="0"/>
        <cfvo type="percentile" val="50"/>
        <cfvo type="max"/>
        <color rgb="FFF8696B"/>
        <color rgb="FFFFEB84"/>
        <color rgb="FF63BE7B"/>
      </colorScale>
    </cfRule>
  </conditionalFormatting>
  <printOptions horizontalCentered="1"/>
  <pageMargins left="0" right="0" top="0.1968503937007874" bottom="0.3937007874015748" header="0" footer="0.1968503937007874"/>
  <pageSetup horizontalDpi="600" verticalDpi="600" orientation="landscape" pageOrder="overThenDown" scale="50" r:id="rId2"/>
  <headerFooter alignWithMargins="0">
    <oddFooter>&amp;RPágina &amp;P de &amp;N</oddFooter>
  </headerFooter>
  <rowBreaks count="21" manualBreakCount="21">
    <brk id="24" min="1" max="21" man="1"/>
    <brk id="89" min="1" max="21" man="1"/>
    <brk id="103" min="1" max="21" man="1"/>
    <brk id="114" min="1" max="21" man="1"/>
    <brk id="123" min="1" max="21" man="1"/>
    <brk id="133" min="1" max="21" man="1"/>
    <brk id="157" min="1" max="21" man="1"/>
    <brk id="203" min="1" max="21" man="1"/>
    <brk id="208" min="1" max="21" man="1"/>
    <brk id="214" min="1" max="21" man="1"/>
    <brk id="231" min="1" max="21" man="1"/>
    <brk id="243" min="1" max="21" man="1"/>
    <brk id="246" min="1" max="21" man="1"/>
    <brk id="250" min="1" max="21" man="1"/>
    <brk id="267" min="1" max="21" man="1"/>
    <brk id="274" min="1" max="21" man="1"/>
    <brk id="286" min="1" max="21" man="1"/>
    <brk id="365" min="1" max="21" man="1"/>
    <brk id="396" min="1" max="21" man="1"/>
    <brk id="416" min="1" max="21" man="1"/>
    <brk id="431" min="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fernando_cabrera</dc:creator>
  <cp:keywords/>
  <dc:description/>
  <cp:lastModifiedBy>Usuario de Windows</cp:lastModifiedBy>
  <cp:lastPrinted>2021-03-11T21:14:08Z</cp:lastPrinted>
  <dcterms:created xsi:type="dcterms:W3CDTF">2006-10-23T15:09:39Z</dcterms:created>
  <dcterms:modified xsi:type="dcterms:W3CDTF">2021-04-13T23:50:23Z</dcterms:modified>
  <cp:category/>
  <cp:version/>
  <cp:contentType/>
  <cp:contentStatus/>
</cp:coreProperties>
</file>