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Origen y Destino 2019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<sst xmlns="http://schemas.openxmlformats.org/spreadsheetml/2006/main" count="91" uniqueCount="51">
  <si>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Ramo</t>
  </si>
  <si>
    <t>Destino</t>
  </si>
  <si>
    <t>Origen</t>
  </si>
  <si>
    <t>Concepto de Ley de Ingresos</t>
  </si>
  <si>
    <t>Monto</t>
  </si>
  <si>
    <t>Estructura
%</t>
  </si>
  <si>
    <t>Total</t>
  </si>
  <si>
    <t>Derechos</t>
  </si>
  <si>
    <t>Aprovechamientos</t>
  </si>
  <si>
    <t>Productos</t>
  </si>
  <si>
    <t>Gasto corriente</t>
  </si>
  <si>
    <t>Materiales y suministros</t>
  </si>
  <si>
    <t>Servicios Generales</t>
  </si>
  <si>
    <t>Inversión</t>
  </si>
  <si>
    <t>FUENTE: Secretaría de Hacienda y Crédito Público</t>
  </si>
  <si>
    <t>(Millones de Pesos)</t>
  </si>
  <si>
    <t>Gobernación</t>
  </si>
  <si>
    <t>Relaciones Exteriores</t>
  </si>
  <si>
    <t>Hacienda y Crédito Público</t>
  </si>
  <si>
    <t>Secretaría de la Defensa Nacional</t>
  </si>
  <si>
    <t>Comunicaciones y Transportes</t>
  </si>
  <si>
    <t>Economía</t>
  </si>
  <si>
    <t>Secretaría de Educación Pública</t>
  </si>
  <si>
    <t>Salud</t>
  </si>
  <si>
    <t>Marina</t>
  </si>
  <si>
    <t>Medio Ambiente y Recursos Naturales</t>
  </si>
  <si>
    <t>Turismo</t>
  </si>
  <si>
    <t>Instituto Nacional Electoral</t>
  </si>
  <si>
    <t>Previsiones y Aportaciones para los Sistemas de Educación Básica, Normal tecnologíca y de Adultos</t>
  </si>
  <si>
    <t>Secretaría de la Función Pública</t>
  </si>
  <si>
    <t>Comisión Federal de Competencia Económica</t>
  </si>
  <si>
    <t>Instituto Federal de Telecomunicaciones</t>
  </si>
  <si>
    <t>Comisión Reguladora de Energía</t>
  </si>
  <si>
    <t>Cultura</t>
  </si>
  <si>
    <t>Energía</t>
  </si>
  <si>
    <t>Provisiones Salarales y Económicas</t>
  </si>
  <si>
    <t>Tribunales Agrarios</t>
  </si>
  <si>
    <t>Consejo Nacional de Ciencia y Tecnología</t>
  </si>
  <si>
    <t>Comisión Nacional de Hidrocarburos</t>
  </si>
  <si>
    <t>CUENTA PÚBLICA 2019</t>
  </si>
  <si>
    <t>ORIGEN Y DESTINO DE LOS INGRESOS EXCEDENTES 2019</t>
  </si>
  <si>
    <t>Procuraduría General de la República (Fiscalía General de la República)</t>
  </si>
  <si>
    <t>Provisiones Salariales y Económicas</t>
  </si>
  <si>
    <t>Agricultura y Desarrollo Rural</t>
  </si>
  <si>
    <t>Seguridad y Protección Ciudadana</t>
  </si>
  <si>
    <t>Impuestos</t>
  </si>
  <si>
    <t>Subsidios Entidades Federativas</t>
  </si>
  <si>
    <t>Otras Ayudas</t>
  </si>
  <si>
    <t>Inversiones financieras y otras provisiones</t>
  </si>
  <si>
    <t>Subsidios para inversión</t>
  </si>
  <si>
    <t>Fideicomisos para adquisición de títulos de crédito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</si>
</sst>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7"/>
      <color indexed="8"/>
      <name val="Soberana Sans Light"/>
      <family val="3"/>
    </font>
    <font>
      <sz val="11"/>
      <color indexed="8"/>
      <name val="Soberana Sans Light"/>
      <family val="3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b/>
      <sz val="9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7"/>
      <color theme="1"/>
      <name val="Soberana Sans Light"/>
      <family val="3"/>
    </font>
    <font>
      <sz val="11"/>
      <color theme="1"/>
      <name val="Soberana Sans Light"/>
      <family val="3"/>
    </font>
    <font>
      <sz val="9"/>
      <color theme="1"/>
      <name val="Montserrat"/>
      <family val="0"/>
    </font>
    <font>
      <b/>
      <sz val="9"/>
      <color theme="1"/>
      <name val="Montserrat"/>
      <family val="0"/>
    </font>
    <font>
      <b/>
      <sz val="9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rgb="FFBFBFBF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 indent="1"/>
    </xf>
    <xf numFmtId="164" fontId="45" fillId="33" borderId="10" xfId="0" applyNumberFormat="1" applyFont="1" applyFill="1" applyBorder="1" applyAlignment="1">
      <alignment/>
    </xf>
    <xf numFmtId="165" fontId="45" fillId="33" borderId="10" xfId="0" applyNumberFormat="1" applyFont="1" applyFill="1" applyBorder="1" applyAlignment="1">
      <alignment horizontal="right" indent="2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9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right" indent="1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 indent="2"/>
    </xf>
    <xf numFmtId="0" fontId="49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164" fontId="49" fillId="33" borderId="0" xfId="0" applyNumberFormat="1" applyFont="1" applyFill="1" applyBorder="1" applyAlignment="1">
      <alignment horizontal="right" indent="2"/>
    </xf>
    <xf numFmtId="0" fontId="48" fillId="33" borderId="0" xfId="0" applyFont="1" applyFill="1" applyBorder="1" applyAlignment="1">
      <alignment horizontal="right" indent="1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164" fontId="48" fillId="33" borderId="0" xfId="0" applyNumberFormat="1" applyFont="1" applyFill="1" applyBorder="1" applyAlignment="1">
      <alignment/>
    </xf>
    <xf numFmtId="165" fontId="48" fillId="33" borderId="0" xfId="0" applyNumberFormat="1" applyFont="1" applyFill="1" applyBorder="1" applyAlignment="1">
      <alignment horizontal="right" indent="2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vertical="top" wrapText="1"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right" indent="1"/>
    </xf>
    <xf numFmtId="0" fontId="49" fillId="33" borderId="11" xfId="0" applyFont="1" applyFill="1" applyBorder="1" applyAlignment="1">
      <alignment/>
    </xf>
    <xf numFmtId="164" fontId="49" fillId="33" borderId="11" xfId="0" applyNumberFormat="1" applyFont="1" applyFill="1" applyBorder="1" applyAlignment="1">
      <alignment/>
    </xf>
    <xf numFmtId="165" fontId="49" fillId="33" borderId="13" xfId="0" applyNumberFormat="1" applyFont="1" applyFill="1" applyBorder="1" applyAlignment="1">
      <alignment horizontal="right" indent="2"/>
    </xf>
    <xf numFmtId="165" fontId="49" fillId="33" borderId="0" xfId="0" applyNumberFormat="1" applyFont="1" applyFill="1" applyBorder="1" applyAlignment="1">
      <alignment horizontal="right" indent="2"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tabSelected="1" zoomScale="115" zoomScaleNormal="115" zoomScaleSheetLayoutView="100" workbookViewId="0" topLeftCell="A1">
      <selection activeCell="C15" sqref="C15"/>
    </sheetView>
  </sheetViews>
  <sheetFormatPr defaultColWidth="11.421875" defaultRowHeight="15"/>
  <cols>
    <col min="2" max="2" width="22.8515625" style="0" customWidth="1"/>
    <col min="3" max="3" width="17.8515625" style="0" customWidth="1"/>
    <col min="6" max="6" width="48.7109375" style="0" customWidth="1"/>
    <col min="7" max="7" width="19.421875" style="0" customWidth="1"/>
  </cols>
  <sheetData>
    <row r="1" spans="1:8" ht="15">
      <c r="A1" s="42" t="s">
        <v>39</v>
      </c>
      <c r="B1" s="42"/>
      <c r="C1" s="42"/>
      <c r="D1" s="42"/>
      <c r="E1" s="42"/>
      <c r="F1" s="42"/>
      <c r="G1" s="42"/>
      <c r="H1" s="42"/>
    </row>
    <row r="2" spans="1:8" ht="15">
      <c r="A2" s="38" t="s">
        <v>40</v>
      </c>
      <c r="B2" s="38"/>
      <c r="C2" s="38"/>
      <c r="D2" s="38"/>
      <c r="E2" s="38"/>
      <c r="F2" s="38"/>
      <c r="G2" s="38"/>
      <c r="H2" s="38"/>
    </row>
    <row r="3" spans="1:8" ht="15.75" thickBot="1">
      <c r="A3" s="39" t="s">
        <v>15</v>
      </c>
      <c r="B3" s="39"/>
      <c r="C3" s="39"/>
      <c r="D3" s="39"/>
      <c r="E3" s="39"/>
      <c r="F3" s="39"/>
      <c r="G3" s="39"/>
      <c r="H3" s="39"/>
    </row>
    <row r="4" spans="1:8" ht="3" customHeight="1">
      <c r="A4" s="8"/>
      <c r="B4" s="8"/>
      <c r="C4" s="8"/>
      <c r="D4" s="8"/>
      <c r="E4" s="8"/>
      <c r="F4" s="8"/>
      <c r="G4" s="8"/>
      <c r="H4" s="8"/>
    </row>
    <row r="5" spans="1:8" ht="24" customHeight="1" thickBot="1">
      <c r="A5" s="40" t="s">
        <v>2</v>
      </c>
      <c r="B5" s="40"/>
      <c r="C5" s="40"/>
      <c r="D5" s="40"/>
      <c r="E5" s="9"/>
      <c r="F5" s="41" t="s">
        <v>1</v>
      </c>
      <c r="G5" s="41"/>
      <c r="H5" s="41"/>
    </row>
    <row r="6" spans="1:8" ht="28.5" customHeight="1">
      <c r="A6" s="10"/>
      <c r="B6" s="11" t="s">
        <v>3</v>
      </c>
      <c r="C6" s="11" t="s">
        <v>4</v>
      </c>
      <c r="D6" s="11" t="s">
        <v>5</v>
      </c>
      <c r="E6" s="9"/>
      <c r="F6" s="11" t="s">
        <v>0</v>
      </c>
      <c r="G6" s="11" t="s">
        <v>4</v>
      </c>
      <c r="H6" s="11" t="s">
        <v>5</v>
      </c>
    </row>
    <row r="7" spans="1:8" ht="3" customHeight="1" thickBot="1">
      <c r="A7" s="12"/>
      <c r="B7" s="13"/>
      <c r="C7" s="13"/>
      <c r="D7" s="13"/>
      <c r="E7" s="12"/>
      <c r="F7" s="13"/>
      <c r="G7" s="13"/>
      <c r="H7" s="13"/>
    </row>
    <row r="8" spans="1:8" ht="3" customHeight="1" thickBot="1">
      <c r="A8" s="14"/>
      <c r="B8" s="15"/>
      <c r="C8" s="15"/>
      <c r="D8" s="15"/>
      <c r="E8" s="14"/>
      <c r="F8" s="15"/>
      <c r="G8" s="15"/>
      <c r="H8" s="15"/>
    </row>
    <row r="9" spans="1:8" ht="15">
      <c r="A9" s="16" t="s">
        <v>6</v>
      </c>
      <c r="B9" s="16"/>
      <c r="C9" s="17">
        <f>C10+C31+C54+C67</f>
        <v>81207.11901609998</v>
      </c>
      <c r="D9" s="18">
        <f>D10+D31+D54+D67</f>
        <v>99.99999999999999</v>
      </c>
      <c r="E9" s="16"/>
      <c r="F9" s="19" t="s">
        <v>6</v>
      </c>
      <c r="G9" s="17">
        <f>G10+G31+G54+G67</f>
        <v>81207.11901609998</v>
      </c>
      <c r="H9" s="20"/>
    </row>
    <row r="10" spans="1:8" ht="15">
      <c r="A10" s="16"/>
      <c r="B10" s="16" t="s">
        <v>7</v>
      </c>
      <c r="C10" s="17">
        <f>G10</f>
        <v>36506.789039159994</v>
      </c>
      <c r="D10" s="18">
        <f>(C10*100)/C$9</f>
        <v>44.95515846575252</v>
      </c>
      <c r="E10" s="21" t="s">
        <v>7</v>
      </c>
      <c r="F10" s="22"/>
      <c r="G10" s="17">
        <f>SUM(G11:G30)</f>
        <v>36506.789039159994</v>
      </c>
      <c r="H10" s="23">
        <f>SUM(H11:H30)</f>
        <v>100.00000000000003</v>
      </c>
    </row>
    <row r="11" spans="1:8" ht="15">
      <c r="A11" s="22"/>
      <c r="B11" s="22"/>
      <c r="C11" s="22"/>
      <c r="D11" s="24"/>
      <c r="E11" s="25">
        <v>4</v>
      </c>
      <c r="F11" s="26" t="s">
        <v>16</v>
      </c>
      <c r="G11" s="27">
        <v>6004.1019252</v>
      </c>
      <c r="H11" s="28">
        <f>(G11*100)/G$10</f>
        <v>16.446535242416246</v>
      </c>
    </row>
    <row r="12" spans="1:8" ht="15">
      <c r="A12" s="22"/>
      <c r="B12" s="22"/>
      <c r="C12" s="22"/>
      <c r="D12" s="24"/>
      <c r="E12" s="25">
        <v>5</v>
      </c>
      <c r="F12" s="26" t="s">
        <v>17</v>
      </c>
      <c r="G12" s="27">
        <v>3910.69939</v>
      </c>
      <c r="H12" s="28">
        <f aca="true" t="shared" si="0" ref="H12:H30">(G12*100)/G$10</f>
        <v>10.712252413667724</v>
      </c>
    </row>
    <row r="13" spans="1:8" ht="15">
      <c r="A13" s="22"/>
      <c r="B13" s="22"/>
      <c r="C13" s="22"/>
      <c r="D13" s="24"/>
      <c r="E13" s="25">
        <v>6</v>
      </c>
      <c r="F13" s="26" t="s">
        <v>18</v>
      </c>
      <c r="G13" s="27">
        <v>5539.25809</v>
      </c>
      <c r="H13" s="28">
        <f t="shared" si="0"/>
        <v>15.17322732508237</v>
      </c>
    </row>
    <row r="14" spans="1:8" ht="15">
      <c r="A14" s="22"/>
      <c r="B14" s="22"/>
      <c r="C14" s="22"/>
      <c r="D14" s="24"/>
      <c r="E14" s="25">
        <v>7</v>
      </c>
      <c r="F14" s="26" t="s">
        <v>19</v>
      </c>
      <c r="G14" s="27">
        <v>2.749059</v>
      </c>
      <c r="H14" s="28">
        <f t="shared" si="0"/>
        <v>0.00753026785525056</v>
      </c>
    </row>
    <row r="15" spans="1:8" ht="15">
      <c r="A15" s="22"/>
      <c r="B15" s="22"/>
      <c r="C15" s="22"/>
      <c r="D15" s="24"/>
      <c r="E15" s="29">
        <v>8</v>
      </c>
      <c r="F15" s="30" t="s">
        <v>43</v>
      </c>
      <c r="G15" s="27">
        <v>866.462116</v>
      </c>
      <c r="H15" s="28">
        <f t="shared" si="0"/>
        <v>2.3734273509252377</v>
      </c>
    </row>
    <row r="16" spans="1:8" ht="15">
      <c r="A16" s="22"/>
      <c r="B16" s="22"/>
      <c r="C16" s="22"/>
      <c r="D16" s="24"/>
      <c r="E16" s="25">
        <v>9</v>
      </c>
      <c r="F16" s="26" t="s">
        <v>20</v>
      </c>
      <c r="G16" s="27">
        <v>934.550971</v>
      </c>
      <c r="H16" s="28">
        <f t="shared" si="0"/>
        <v>2.5599374680625258</v>
      </c>
    </row>
    <row r="17" spans="1:8" ht="15">
      <c r="A17" s="22"/>
      <c r="B17" s="22"/>
      <c r="C17" s="22"/>
      <c r="D17" s="24"/>
      <c r="E17" s="25">
        <v>10</v>
      </c>
      <c r="F17" s="26" t="s">
        <v>21</v>
      </c>
      <c r="G17" s="27">
        <v>3951.094378</v>
      </c>
      <c r="H17" s="28">
        <f t="shared" si="0"/>
        <v>10.822903032533898</v>
      </c>
    </row>
    <row r="18" spans="1:8" ht="15">
      <c r="A18" s="22"/>
      <c r="B18" s="22"/>
      <c r="C18" s="22"/>
      <c r="D18" s="24"/>
      <c r="E18" s="25">
        <v>11</v>
      </c>
      <c r="F18" s="26" t="s">
        <v>22</v>
      </c>
      <c r="G18" s="27">
        <v>36.91823203</v>
      </c>
      <c r="H18" s="28">
        <f t="shared" si="0"/>
        <v>0.10112703144173721</v>
      </c>
    </row>
    <row r="19" spans="1:8" ht="15">
      <c r="A19" s="22"/>
      <c r="B19" s="22"/>
      <c r="C19" s="22"/>
      <c r="D19" s="24"/>
      <c r="E19" s="25">
        <v>12</v>
      </c>
      <c r="F19" s="26" t="s">
        <v>23</v>
      </c>
      <c r="G19" s="27">
        <v>1128.064164</v>
      </c>
      <c r="H19" s="28">
        <f t="shared" si="0"/>
        <v>3.0900120051367743</v>
      </c>
    </row>
    <row r="20" spans="1:8" ht="15">
      <c r="A20" s="22"/>
      <c r="B20" s="22"/>
      <c r="C20" s="22"/>
      <c r="D20" s="24"/>
      <c r="E20" s="25">
        <v>13</v>
      </c>
      <c r="F20" s="26" t="s">
        <v>24</v>
      </c>
      <c r="G20" s="27">
        <v>27.963328</v>
      </c>
      <c r="H20" s="28">
        <f t="shared" si="0"/>
        <v>0.07659761029655164</v>
      </c>
    </row>
    <row r="21" spans="1:8" ht="15">
      <c r="A21" s="22"/>
      <c r="B21" s="22"/>
      <c r="C21" s="22"/>
      <c r="D21" s="24"/>
      <c r="E21" s="25">
        <v>16</v>
      </c>
      <c r="F21" s="26" t="s">
        <v>25</v>
      </c>
      <c r="G21" s="27">
        <v>4771.112445400001</v>
      </c>
      <c r="H21" s="28">
        <f t="shared" si="0"/>
        <v>13.069110077805359</v>
      </c>
    </row>
    <row r="22" spans="1:8" ht="15">
      <c r="A22" s="22"/>
      <c r="B22" s="22"/>
      <c r="C22" s="22"/>
      <c r="D22" s="24"/>
      <c r="E22" s="25">
        <v>17</v>
      </c>
      <c r="F22" s="26" t="s">
        <v>41</v>
      </c>
      <c r="G22" s="27">
        <v>0.066497</v>
      </c>
      <c r="H22" s="28">
        <f t="shared" si="0"/>
        <v>0.00018214968160763247</v>
      </c>
    </row>
    <row r="23" spans="1:8" ht="15">
      <c r="A23" s="22"/>
      <c r="B23" s="22"/>
      <c r="C23" s="22"/>
      <c r="D23" s="24"/>
      <c r="E23" s="25">
        <v>18</v>
      </c>
      <c r="F23" s="26" t="s">
        <v>34</v>
      </c>
      <c r="G23" s="27">
        <v>0.0238</v>
      </c>
      <c r="H23" s="28">
        <f t="shared" si="0"/>
        <v>6.519335341837456E-05</v>
      </c>
    </row>
    <row r="24" spans="1:8" ht="15">
      <c r="A24" s="22"/>
      <c r="B24" s="22"/>
      <c r="C24" s="22"/>
      <c r="D24" s="24"/>
      <c r="E24" s="25">
        <v>23</v>
      </c>
      <c r="F24" s="26" t="s">
        <v>42</v>
      </c>
      <c r="G24" s="27">
        <v>6606.7733618</v>
      </c>
      <c r="H24" s="28">
        <f t="shared" si="0"/>
        <v>18.097382803820587</v>
      </c>
    </row>
    <row r="25" spans="1:8" ht="27">
      <c r="A25" s="22"/>
      <c r="B25" s="22"/>
      <c r="C25" s="22"/>
      <c r="D25" s="24"/>
      <c r="E25" s="29">
        <v>25</v>
      </c>
      <c r="F25" s="30" t="s">
        <v>28</v>
      </c>
      <c r="G25" s="27">
        <v>1.266994</v>
      </c>
      <c r="H25" s="28">
        <f t="shared" si="0"/>
        <v>0.0034705709084436997</v>
      </c>
    </row>
    <row r="26" spans="1:8" ht="15">
      <c r="A26" s="22"/>
      <c r="B26" s="22"/>
      <c r="C26" s="22"/>
      <c r="D26" s="24"/>
      <c r="E26" s="25">
        <v>27</v>
      </c>
      <c r="F26" s="26" t="s">
        <v>29</v>
      </c>
      <c r="G26" s="27">
        <v>733.999935</v>
      </c>
      <c r="H26" s="28">
        <f t="shared" si="0"/>
        <v>2.0105847551058385</v>
      </c>
    </row>
    <row r="27" spans="1:8" ht="15">
      <c r="A27" s="22"/>
      <c r="B27" s="22"/>
      <c r="C27" s="22"/>
      <c r="D27" s="24"/>
      <c r="E27" s="25">
        <v>41</v>
      </c>
      <c r="F27" s="26" t="s">
        <v>30</v>
      </c>
      <c r="G27" s="27">
        <v>25.772188</v>
      </c>
      <c r="H27" s="28">
        <f t="shared" si="0"/>
        <v>0.0705956033886047</v>
      </c>
    </row>
    <row r="28" spans="1:8" ht="15">
      <c r="A28" s="22"/>
      <c r="B28" s="22"/>
      <c r="C28" s="22"/>
      <c r="D28" s="24"/>
      <c r="E28" s="25">
        <v>43</v>
      </c>
      <c r="F28" s="26" t="s">
        <v>31</v>
      </c>
      <c r="G28" s="27">
        <v>629.9149107800001</v>
      </c>
      <c r="H28" s="28">
        <f t="shared" si="0"/>
        <v>1.725473336217833</v>
      </c>
    </row>
    <row r="29" spans="1:8" ht="15">
      <c r="A29" s="22"/>
      <c r="B29" s="22"/>
      <c r="C29" s="22"/>
      <c r="D29" s="24"/>
      <c r="E29" s="25">
        <v>45</v>
      </c>
      <c r="F29" s="26" t="s">
        <v>32</v>
      </c>
      <c r="G29" s="27">
        <v>619.048778</v>
      </c>
      <c r="H29" s="28">
        <f t="shared" si="0"/>
        <v>1.6957086456876844</v>
      </c>
    </row>
    <row r="30" spans="1:8" ht="15">
      <c r="A30" s="22"/>
      <c r="B30" s="22"/>
      <c r="C30" s="22"/>
      <c r="D30" s="24"/>
      <c r="E30" s="25">
        <v>48</v>
      </c>
      <c r="F30" s="26" t="s">
        <v>33</v>
      </c>
      <c r="G30" s="27">
        <v>716.9484759499999</v>
      </c>
      <c r="H30" s="28">
        <f t="shared" si="0"/>
        <v>1.9638771166123257</v>
      </c>
    </row>
    <row r="31" spans="1:8" ht="15">
      <c r="A31" s="22"/>
      <c r="B31" s="16" t="s">
        <v>8</v>
      </c>
      <c r="C31" s="17">
        <f>G31</f>
        <v>41981.682368079986</v>
      </c>
      <c r="D31" s="18">
        <f>(C31*100)/C$9</f>
        <v>51.69704685590036</v>
      </c>
      <c r="E31" s="16" t="s">
        <v>8</v>
      </c>
      <c r="F31" s="22"/>
      <c r="G31" s="17">
        <f>SUM(G32:G53)</f>
        <v>41981.682368079986</v>
      </c>
      <c r="H31" s="23">
        <f>SUM(H32:H53)</f>
        <v>100.00000000000003</v>
      </c>
    </row>
    <row r="32" spans="1:8" ht="15">
      <c r="A32" s="22"/>
      <c r="B32" s="22"/>
      <c r="C32" s="22"/>
      <c r="D32" s="24"/>
      <c r="E32" s="25">
        <v>4</v>
      </c>
      <c r="F32" s="26" t="s">
        <v>16</v>
      </c>
      <c r="G32" s="27">
        <v>476.429487</v>
      </c>
      <c r="H32" s="28">
        <f aca="true" t="shared" si="1" ref="H32:H53">(G32*100)/G$31</f>
        <v>1.13485086858321</v>
      </c>
    </row>
    <row r="33" spans="1:8" ht="15">
      <c r="A33" s="22"/>
      <c r="B33" s="22"/>
      <c r="C33" s="22"/>
      <c r="D33" s="24"/>
      <c r="E33" s="25">
        <v>5</v>
      </c>
      <c r="F33" s="26" t="s">
        <v>17</v>
      </c>
      <c r="G33" s="27">
        <v>0.912641</v>
      </c>
      <c r="H33" s="28">
        <f t="shared" si="1"/>
        <v>0.0021739028750641736</v>
      </c>
    </row>
    <row r="34" spans="1:8" ht="15">
      <c r="A34" s="22"/>
      <c r="B34" s="22"/>
      <c r="C34" s="22"/>
      <c r="D34" s="24"/>
      <c r="E34" s="25">
        <v>6</v>
      </c>
      <c r="F34" s="26" t="s">
        <v>18</v>
      </c>
      <c r="G34" s="27">
        <v>24622.675519080003</v>
      </c>
      <c r="H34" s="28">
        <f t="shared" si="1"/>
        <v>58.6509976022338</v>
      </c>
    </row>
    <row r="35" spans="1:8" ht="15">
      <c r="A35" s="22"/>
      <c r="B35" s="22"/>
      <c r="C35" s="22"/>
      <c r="D35" s="24"/>
      <c r="E35" s="25">
        <v>7</v>
      </c>
      <c r="F35" s="26" t="s">
        <v>19</v>
      </c>
      <c r="G35" s="27">
        <v>1095.554328</v>
      </c>
      <c r="H35" s="28">
        <f t="shared" si="1"/>
        <v>2.609600821602578</v>
      </c>
    </row>
    <row r="36" spans="1:8" ht="15">
      <c r="A36" s="22"/>
      <c r="B36" s="22"/>
      <c r="C36" s="22"/>
      <c r="D36" s="24"/>
      <c r="E36" s="25">
        <v>8</v>
      </c>
      <c r="F36" s="26" t="s">
        <v>43</v>
      </c>
      <c r="G36" s="27">
        <v>3.952389</v>
      </c>
      <c r="H36" s="28">
        <f t="shared" si="1"/>
        <v>0.009414556008849058</v>
      </c>
    </row>
    <row r="37" spans="1:8" ht="15">
      <c r="A37" s="22"/>
      <c r="B37" s="22"/>
      <c r="C37" s="22"/>
      <c r="D37" s="24"/>
      <c r="E37" s="25">
        <v>9</v>
      </c>
      <c r="F37" s="26" t="s">
        <v>20</v>
      </c>
      <c r="G37" s="27">
        <v>194.176524</v>
      </c>
      <c r="H37" s="28">
        <f t="shared" si="1"/>
        <v>0.46252678084106175</v>
      </c>
    </row>
    <row r="38" spans="1:8" ht="15">
      <c r="A38" s="22"/>
      <c r="B38" s="22"/>
      <c r="C38" s="22"/>
      <c r="D38" s="24"/>
      <c r="E38" s="25">
        <v>10</v>
      </c>
      <c r="F38" s="26" t="s">
        <v>21</v>
      </c>
      <c r="G38" s="27">
        <v>43.64235</v>
      </c>
      <c r="H38" s="28">
        <f t="shared" si="1"/>
        <v>0.1039556957659769</v>
      </c>
    </row>
    <row r="39" spans="1:8" ht="15">
      <c r="A39" s="22"/>
      <c r="B39" s="22"/>
      <c r="C39" s="22"/>
      <c r="D39" s="24"/>
      <c r="E39" s="25">
        <v>11</v>
      </c>
      <c r="F39" s="26" t="s">
        <v>22</v>
      </c>
      <c r="G39" s="27">
        <v>39.214115</v>
      </c>
      <c r="H39" s="28">
        <f t="shared" si="1"/>
        <v>0.09340767874947228</v>
      </c>
    </row>
    <row r="40" spans="1:8" ht="15">
      <c r="A40" s="22"/>
      <c r="B40" s="22"/>
      <c r="C40" s="22"/>
      <c r="D40" s="24"/>
      <c r="E40" s="25">
        <v>12</v>
      </c>
      <c r="F40" s="26" t="s">
        <v>23</v>
      </c>
      <c r="G40" s="27">
        <v>158.516105</v>
      </c>
      <c r="H40" s="28">
        <f t="shared" si="1"/>
        <v>0.3775839748635821</v>
      </c>
    </row>
    <row r="41" spans="1:8" ht="15">
      <c r="A41" s="22"/>
      <c r="B41" s="22"/>
      <c r="C41" s="22"/>
      <c r="D41" s="24"/>
      <c r="E41" s="25">
        <v>13</v>
      </c>
      <c r="F41" s="26" t="s">
        <v>24</v>
      </c>
      <c r="G41" s="27">
        <v>1077.978355</v>
      </c>
      <c r="H41" s="28">
        <f t="shared" si="1"/>
        <v>2.5677350077318994</v>
      </c>
    </row>
    <row r="42" spans="1:8" ht="15">
      <c r="A42" s="22"/>
      <c r="B42" s="22"/>
      <c r="C42" s="22"/>
      <c r="D42" s="24"/>
      <c r="E42" s="25">
        <v>16</v>
      </c>
      <c r="F42" s="26" t="s">
        <v>25</v>
      </c>
      <c r="G42" s="27">
        <v>5311.478535</v>
      </c>
      <c r="H42" s="28">
        <f t="shared" si="1"/>
        <v>12.651895387209366</v>
      </c>
    </row>
    <row r="43" spans="1:8" ht="15">
      <c r="A43" s="22"/>
      <c r="B43" s="22"/>
      <c r="C43" s="22"/>
      <c r="D43" s="24"/>
      <c r="E43" s="25">
        <v>17</v>
      </c>
      <c r="F43" s="26" t="s">
        <v>41</v>
      </c>
      <c r="G43" s="27">
        <v>102.823673</v>
      </c>
      <c r="H43" s="28">
        <f t="shared" si="1"/>
        <v>0.24492508922934475</v>
      </c>
    </row>
    <row r="44" spans="1:8" ht="15">
      <c r="A44" s="22"/>
      <c r="B44" s="22"/>
      <c r="C44" s="22"/>
      <c r="D44" s="24"/>
      <c r="E44" s="25">
        <v>18</v>
      </c>
      <c r="F44" s="26" t="s">
        <v>34</v>
      </c>
      <c r="G44" s="27">
        <v>300.106176</v>
      </c>
      <c r="H44" s="28">
        <f t="shared" si="1"/>
        <v>0.7148502848665739</v>
      </c>
    </row>
    <row r="45" spans="1:8" ht="15">
      <c r="A45" s="22"/>
      <c r="B45" s="22"/>
      <c r="C45" s="22"/>
      <c r="D45" s="24"/>
      <c r="E45" s="25">
        <v>21</v>
      </c>
      <c r="F45" s="26" t="s">
        <v>26</v>
      </c>
      <c r="G45" s="27">
        <v>3.776514</v>
      </c>
      <c r="H45" s="28">
        <f t="shared" si="1"/>
        <v>0.00899562329801105</v>
      </c>
    </row>
    <row r="46" spans="1:8" ht="15">
      <c r="A46" s="22"/>
      <c r="B46" s="22"/>
      <c r="C46" s="22"/>
      <c r="D46" s="24"/>
      <c r="E46" s="25">
        <v>22</v>
      </c>
      <c r="F46" s="26" t="s">
        <v>27</v>
      </c>
      <c r="G46" s="27">
        <v>0.045524</v>
      </c>
      <c r="H46" s="28">
        <f t="shared" si="1"/>
        <v>0.0001084377695988033</v>
      </c>
    </row>
    <row r="47" spans="1:8" ht="15">
      <c r="A47" s="22"/>
      <c r="B47" s="22"/>
      <c r="C47" s="22"/>
      <c r="D47" s="24"/>
      <c r="E47" s="25">
        <v>23</v>
      </c>
      <c r="F47" s="26" t="s">
        <v>35</v>
      </c>
      <c r="G47" s="27">
        <v>5406.662809</v>
      </c>
      <c r="H47" s="28">
        <f t="shared" si="1"/>
        <v>12.878623494876562</v>
      </c>
    </row>
    <row r="48" spans="1:8" ht="15">
      <c r="A48" s="22"/>
      <c r="B48" s="22"/>
      <c r="C48" s="22"/>
      <c r="D48" s="24"/>
      <c r="E48" s="25">
        <v>31</v>
      </c>
      <c r="F48" s="26" t="s">
        <v>36</v>
      </c>
      <c r="G48" s="27">
        <v>0.630728</v>
      </c>
      <c r="H48" s="28">
        <f t="shared" si="1"/>
        <v>0.0015023885762128547</v>
      </c>
    </row>
    <row r="49" spans="1:8" ht="15">
      <c r="A49" s="22"/>
      <c r="B49" s="22"/>
      <c r="C49" s="22"/>
      <c r="D49" s="24"/>
      <c r="E49" s="25">
        <v>36</v>
      </c>
      <c r="F49" s="26" t="s">
        <v>44</v>
      </c>
      <c r="G49" s="27">
        <v>747.013223</v>
      </c>
      <c r="H49" s="28">
        <f t="shared" si="1"/>
        <v>1.7793789597340626</v>
      </c>
    </row>
    <row r="50" spans="1:8" ht="15">
      <c r="A50" s="22"/>
      <c r="B50" s="22"/>
      <c r="C50" s="22"/>
      <c r="D50" s="24"/>
      <c r="E50" s="25">
        <v>38</v>
      </c>
      <c r="F50" s="26" t="s">
        <v>37</v>
      </c>
      <c r="G50" s="27">
        <v>584.574518</v>
      </c>
      <c r="H50" s="28">
        <f t="shared" si="1"/>
        <v>1.3924513859989345</v>
      </c>
    </row>
    <row r="51" spans="1:8" ht="15">
      <c r="A51" s="22"/>
      <c r="B51" s="22"/>
      <c r="C51" s="22"/>
      <c r="D51" s="24"/>
      <c r="E51" s="25">
        <v>45</v>
      </c>
      <c r="F51" s="26" t="s">
        <v>32</v>
      </c>
      <c r="G51" s="27">
        <v>843.544423</v>
      </c>
      <c r="H51" s="28">
        <f t="shared" si="1"/>
        <v>2.009315433345696</v>
      </c>
    </row>
    <row r="52" spans="1:8" ht="15">
      <c r="A52" s="22"/>
      <c r="B52" s="22"/>
      <c r="C52" s="22"/>
      <c r="D52" s="24"/>
      <c r="E52" s="25">
        <v>46</v>
      </c>
      <c r="F52" s="26" t="s">
        <v>38</v>
      </c>
      <c r="G52" s="27">
        <v>967.953997</v>
      </c>
      <c r="H52" s="28">
        <f t="shared" si="1"/>
        <v>2.3056579498490186</v>
      </c>
    </row>
    <row r="53" spans="1:8" ht="15">
      <c r="A53" s="22"/>
      <c r="B53" s="22"/>
      <c r="C53" s="22"/>
      <c r="D53" s="24"/>
      <c r="E53" s="25">
        <v>48</v>
      </c>
      <c r="F53" s="26" t="s">
        <v>33</v>
      </c>
      <c r="G53" s="27">
        <v>0.020435</v>
      </c>
      <c r="H53" s="28">
        <f t="shared" si="1"/>
        <v>4.8675991164035345E-05</v>
      </c>
    </row>
    <row r="54" spans="1:8" ht="15">
      <c r="A54" s="22"/>
      <c r="B54" s="16" t="s">
        <v>9</v>
      </c>
      <c r="C54" s="17">
        <f>G54</f>
        <v>631.60218286</v>
      </c>
      <c r="D54" s="18">
        <f>(C54*100)/C$9</f>
        <v>0.7777670117010057</v>
      </c>
      <c r="E54" s="16" t="s">
        <v>9</v>
      </c>
      <c r="F54" s="22"/>
      <c r="G54" s="17">
        <f>SUM(G55:G66)</f>
        <v>631.60218286</v>
      </c>
      <c r="H54" s="23">
        <f>SUM(H55:H66)</f>
        <v>100</v>
      </c>
    </row>
    <row r="55" spans="1:8" ht="15">
      <c r="A55" s="22"/>
      <c r="B55" s="22"/>
      <c r="C55" s="22"/>
      <c r="D55" s="24"/>
      <c r="E55" s="25">
        <v>4</v>
      </c>
      <c r="F55" s="26" t="s">
        <v>16</v>
      </c>
      <c r="G55" s="27">
        <v>22.939102</v>
      </c>
      <c r="H55" s="28">
        <f>(G55*100)/G$54</f>
        <v>3.6318908677813493</v>
      </c>
    </row>
    <row r="56" spans="1:8" ht="15">
      <c r="A56" s="22"/>
      <c r="B56" s="22"/>
      <c r="C56" s="22"/>
      <c r="D56" s="24"/>
      <c r="E56" s="25">
        <v>6</v>
      </c>
      <c r="F56" s="26" t="s">
        <v>18</v>
      </c>
      <c r="G56" s="27">
        <v>79.89909216</v>
      </c>
      <c r="H56" s="28">
        <f aca="true" t="shared" si="2" ref="H56:H66">(G56*100)/G$54</f>
        <v>12.65022419621851</v>
      </c>
    </row>
    <row r="57" spans="1:8" ht="15">
      <c r="A57" s="22"/>
      <c r="B57" s="22"/>
      <c r="C57" s="22"/>
      <c r="D57" s="24"/>
      <c r="E57" s="25">
        <v>7</v>
      </c>
      <c r="F57" s="26" t="s">
        <v>19</v>
      </c>
      <c r="G57" s="27">
        <v>111.645596</v>
      </c>
      <c r="H57" s="28">
        <f t="shared" si="2"/>
        <v>17.67656905402862</v>
      </c>
    </row>
    <row r="58" spans="1:8" ht="15">
      <c r="A58" s="22"/>
      <c r="B58" s="22"/>
      <c r="C58" s="22"/>
      <c r="D58" s="24"/>
      <c r="E58" s="25">
        <v>9</v>
      </c>
      <c r="F58" s="26" t="s">
        <v>20</v>
      </c>
      <c r="G58" s="27">
        <v>45.095285</v>
      </c>
      <c r="H58" s="28">
        <f t="shared" si="2"/>
        <v>7.139824120904875</v>
      </c>
    </row>
    <row r="59" spans="1:8" ht="15">
      <c r="A59" s="22"/>
      <c r="B59" s="22"/>
      <c r="C59" s="22"/>
      <c r="D59" s="24"/>
      <c r="E59" s="25">
        <v>10</v>
      </c>
      <c r="F59" s="26" t="s">
        <v>21</v>
      </c>
      <c r="G59" s="27">
        <v>0.113117</v>
      </c>
      <c r="H59" s="28">
        <f t="shared" si="2"/>
        <v>0.017909532783402897</v>
      </c>
    </row>
    <row r="60" spans="1:8" ht="15">
      <c r="A60" s="22"/>
      <c r="B60" s="22"/>
      <c r="C60" s="22"/>
      <c r="D60" s="24"/>
      <c r="E60" s="25">
        <v>11</v>
      </c>
      <c r="F60" s="26" t="s">
        <v>22</v>
      </c>
      <c r="G60" s="27">
        <v>89.60023969999999</v>
      </c>
      <c r="H60" s="28">
        <f t="shared" si="2"/>
        <v>14.186182716195685</v>
      </c>
    </row>
    <row r="61" spans="1:8" ht="15">
      <c r="A61" s="22"/>
      <c r="B61" s="22"/>
      <c r="C61" s="22"/>
      <c r="D61" s="24"/>
      <c r="E61" s="25">
        <v>12</v>
      </c>
      <c r="F61" s="26" t="s">
        <v>23</v>
      </c>
      <c r="G61" s="27">
        <v>16.875489</v>
      </c>
      <c r="H61" s="28">
        <f t="shared" si="2"/>
        <v>2.6718541287468285</v>
      </c>
    </row>
    <row r="62" spans="1:8" ht="15">
      <c r="A62" s="22"/>
      <c r="B62" s="22"/>
      <c r="C62" s="22"/>
      <c r="D62" s="24"/>
      <c r="E62" s="25">
        <v>13</v>
      </c>
      <c r="F62" s="26" t="s">
        <v>24</v>
      </c>
      <c r="G62" s="27">
        <v>114.910031</v>
      </c>
      <c r="H62" s="28">
        <f t="shared" si="2"/>
        <v>18.19341891436604</v>
      </c>
    </row>
    <row r="63" spans="1:8" ht="15">
      <c r="A63" s="22"/>
      <c r="B63" s="22"/>
      <c r="C63" s="22"/>
      <c r="D63" s="24"/>
      <c r="E63" s="25">
        <v>17</v>
      </c>
      <c r="F63" s="26" t="s">
        <v>41</v>
      </c>
      <c r="G63" s="27">
        <v>3.436182</v>
      </c>
      <c r="H63" s="28">
        <f t="shared" si="2"/>
        <v>0.5440421349464619</v>
      </c>
    </row>
    <row r="64" spans="1:8" ht="15">
      <c r="A64" s="22"/>
      <c r="B64" s="22"/>
      <c r="C64" s="22"/>
      <c r="D64" s="24"/>
      <c r="E64" s="25">
        <v>25</v>
      </c>
      <c r="F64" s="26" t="s">
        <v>28</v>
      </c>
      <c r="G64" s="27">
        <v>6.426786</v>
      </c>
      <c r="H64" s="28">
        <f t="shared" si="2"/>
        <v>1.0175370152931456</v>
      </c>
    </row>
    <row r="65" spans="1:8" ht="15">
      <c r="A65" s="22"/>
      <c r="B65" s="22"/>
      <c r="C65" s="22"/>
      <c r="D65" s="24"/>
      <c r="E65" s="25">
        <v>36</v>
      </c>
      <c r="F65" s="26" t="s">
        <v>44</v>
      </c>
      <c r="G65" s="27">
        <v>29.257995</v>
      </c>
      <c r="H65" s="28">
        <f t="shared" si="2"/>
        <v>4.6323454531957005</v>
      </c>
    </row>
    <row r="66" spans="1:8" ht="15">
      <c r="A66" s="22"/>
      <c r="B66" s="22"/>
      <c r="C66" s="22"/>
      <c r="D66" s="24"/>
      <c r="E66" s="25">
        <v>48</v>
      </c>
      <c r="F66" s="26" t="s">
        <v>33</v>
      </c>
      <c r="G66" s="27">
        <v>111.403268</v>
      </c>
      <c r="H66" s="28">
        <f t="shared" si="2"/>
        <v>17.638201865539383</v>
      </c>
    </row>
    <row r="67" spans="1:8" ht="15">
      <c r="A67" s="22"/>
      <c r="B67" s="16" t="s">
        <v>45</v>
      </c>
      <c r="C67" s="17">
        <f>G67</f>
        <v>2087.045426</v>
      </c>
      <c r="D67" s="18">
        <f>(C67*100)/C$9</f>
        <v>2.5700276666461055</v>
      </c>
      <c r="E67" s="16" t="s">
        <v>45</v>
      </c>
      <c r="F67" s="22"/>
      <c r="G67" s="17">
        <f>SUM(G68:G68)</f>
        <v>2087.045426</v>
      </c>
      <c r="H67" s="23">
        <f>SUM(H68:H68)</f>
        <v>100</v>
      </c>
    </row>
    <row r="68" spans="1:8" ht="15.75" thickBot="1">
      <c r="A68" s="22"/>
      <c r="B68" s="16"/>
      <c r="C68" s="17"/>
      <c r="D68" s="18"/>
      <c r="E68" s="25">
        <v>6</v>
      </c>
      <c r="F68" s="26" t="s">
        <v>18</v>
      </c>
      <c r="G68" s="27">
        <v>2087.045426</v>
      </c>
      <c r="H68" s="28">
        <f>(G68*100)/G$67</f>
        <v>100</v>
      </c>
    </row>
    <row r="69" spans="1:8" ht="15">
      <c r="A69" s="31"/>
      <c r="B69" s="31"/>
      <c r="C69" s="31"/>
      <c r="D69" s="32"/>
      <c r="E69" s="33" t="s">
        <v>6</v>
      </c>
      <c r="F69" s="31"/>
      <c r="G69" s="34">
        <f>G70+G76</f>
        <v>81207.1190161</v>
      </c>
      <c r="H69" s="35">
        <f>H70+H76</f>
        <v>100</v>
      </c>
    </row>
    <row r="70" spans="1:8" ht="15">
      <c r="A70" s="22"/>
      <c r="B70" s="22"/>
      <c r="C70" s="22"/>
      <c r="D70" s="24"/>
      <c r="E70" s="16" t="s">
        <v>10</v>
      </c>
      <c r="F70" s="22"/>
      <c r="G70" s="17">
        <f>G71+G72+G73+G74+G75</f>
        <v>38351.53903933</v>
      </c>
      <c r="H70" s="36">
        <f>(G70*100)/G69</f>
        <v>47.22681890946837</v>
      </c>
    </row>
    <row r="71" spans="1:8" ht="15">
      <c r="A71" s="22"/>
      <c r="B71" s="22"/>
      <c r="C71" s="22"/>
      <c r="D71" s="24"/>
      <c r="E71" s="22"/>
      <c r="F71" s="37" t="s">
        <v>11</v>
      </c>
      <c r="G71" s="27">
        <v>4630.37105726</v>
      </c>
      <c r="H71" s="28">
        <f>(G71*100)/G69</f>
        <v>5.701927507540306</v>
      </c>
    </row>
    <row r="72" spans="1:8" ht="15">
      <c r="A72" s="22"/>
      <c r="B72" s="22"/>
      <c r="C72" s="22"/>
      <c r="D72" s="24"/>
      <c r="E72" s="22"/>
      <c r="F72" s="37" t="s">
        <v>12</v>
      </c>
      <c r="G72" s="27">
        <v>22586.79714878</v>
      </c>
      <c r="H72" s="28">
        <f>(G72*100)/G69</f>
        <v>27.813814136543836</v>
      </c>
    </row>
    <row r="73" spans="1:8" ht="15">
      <c r="A73" s="22"/>
      <c r="B73" s="22"/>
      <c r="C73" s="22"/>
      <c r="D73" s="24"/>
      <c r="E73" s="22"/>
      <c r="F73" s="37" t="s">
        <v>46</v>
      </c>
      <c r="G73" s="27">
        <v>140.634952</v>
      </c>
      <c r="H73" s="28">
        <f>(G73*100)/G69</f>
        <v>0.17318057050160582</v>
      </c>
    </row>
    <row r="74" spans="1:8" ht="15">
      <c r="A74" s="22"/>
      <c r="B74" s="22"/>
      <c r="C74" s="22"/>
      <c r="D74" s="24"/>
      <c r="E74" s="22"/>
      <c r="F74" s="37" t="s">
        <v>47</v>
      </c>
      <c r="G74" s="27">
        <v>7701.01877329</v>
      </c>
      <c r="H74" s="28">
        <f>(G74*100)/G69</f>
        <v>9.483181852274809</v>
      </c>
    </row>
    <row r="75" spans="1:8" ht="15">
      <c r="A75" s="22"/>
      <c r="B75" s="22"/>
      <c r="C75" s="22"/>
      <c r="D75" s="24"/>
      <c r="E75" s="22"/>
      <c r="F75" s="37" t="s">
        <v>48</v>
      </c>
      <c r="G75" s="27">
        <v>3292.717108</v>
      </c>
      <c r="H75" s="28">
        <f>(G75*100)/G69</f>
        <v>4.054714842607815</v>
      </c>
    </row>
    <row r="76" spans="1:8" ht="15">
      <c r="A76" s="22"/>
      <c r="B76" s="22"/>
      <c r="C76" s="22"/>
      <c r="D76" s="24"/>
      <c r="E76" s="16" t="s">
        <v>13</v>
      </c>
      <c r="F76" s="22"/>
      <c r="G76" s="17">
        <f>G77+G78+G79+G80+G81+G82</f>
        <v>42855.57997677</v>
      </c>
      <c r="H76" s="36">
        <f>(G76*100)/G69</f>
        <v>52.77318109053164</v>
      </c>
    </row>
    <row r="77" spans="1:8" ht="15">
      <c r="A77" s="22"/>
      <c r="B77" s="22"/>
      <c r="C77" s="22"/>
      <c r="D77" s="24"/>
      <c r="E77" s="22"/>
      <c r="F77" s="22" t="s">
        <v>13</v>
      </c>
      <c r="G77" s="27">
        <v>384.12979416</v>
      </c>
      <c r="H77" s="28">
        <f>(G77*100)/G69</f>
        <v>0.4730247776476876</v>
      </c>
    </row>
    <row r="78" spans="1:8" ht="15">
      <c r="A78" s="22"/>
      <c r="B78" s="22"/>
      <c r="C78" s="22"/>
      <c r="D78" s="24"/>
      <c r="E78" s="22"/>
      <c r="F78" s="37" t="s">
        <v>46</v>
      </c>
      <c r="G78" s="27">
        <v>9490.4281749</v>
      </c>
      <c r="H78" s="28">
        <f>(G78*100)/G69</f>
        <v>11.686694824155063</v>
      </c>
    </row>
    <row r="79" spans="1:8" ht="15">
      <c r="A79" s="22"/>
      <c r="B79" s="22"/>
      <c r="C79" s="22"/>
      <c r="D79" s="24"/>
      <c r="E79" s="22"/>
      <c r="F79" s="37" t="s">
        <v>49</v>
      </c>
      <c r="G79" s="27">
        <v>633.05301191</v>
      </c>
      <c r="H79" s="28">
        <f>(G79*100)/G69</f>
        <v>0.77955359035024</v>
      </c>
    </row>
    <row r="80" spans="1:8" ht="15">
      <c r="A80" s="22"/>
      <c r="B80" s="22"/>
      <c r="C80" s="22"/>
      <c r="D80" s="24"/>
      <c r="E80" s="22"/>
      <c r="F80" s="37" t="s">
        <v>47</v>
      </c>
      <c r="G80" s="27">
        <v>0.0344</v>
      </c>
      <c r="H80" s="28">
        <f>(G80*100)/G69</f>
        <v>4.236081813612906E-05</v>
      </c>
    </row>
    <row r="81" spans="1:8" ht="15">
      <c r="A81" s="22"/>
      <c r="B81" s="22"/>
      <c r="C81" s="22"/>
      <c r="D81" s="24"/>
      <c r="E81" s="22"/>
      <c r="F81" s="37" t="s">
        <v>48</v>
      </c>
      <c r="G81" s="27">
        <v>11069.9345958</v>
      </c>
      <c r="H81" s="28">
        <f>(G81*100)/G69</f>
        <v>13.631729249753697</v>
      </c>
    </row>
    <row r="82" spans="1:8" ht="15">
      <c r="A82" s="22"/>
      <c r="B82" s="22"/>
      <c r="C82" s="22"/>
      <c r="D82" s="24"/>
      <c r="E82" s="22"/>
      <c r="F82" s="37" t="s">
        <v>50</v>
      </c>
      <c r="G82" s="27">
        <v>21278</v>
      </c>
      <c r="H82" s="28">
        <f>(G82*100)/G69</f>
        <v>26.20213628780681</v>
      </c>
    </row>
    <row r="83" spans="1:8" ht="3" customHeight="1" thickBot="1">
      <c r="A83" s="2"/>
      <c r="B83" s="2"/>
      <c r="C83" s="2"/>
      <c r="D83" s="3"/>
      <c r="E83" s="2"/>
      <c r="F83" s="2"/>
      <c r="G83" s="4"/>
      <c r="H83" s="5"/>
    </row>
    <row r="84" spans="1:8" ht="15.75">
      <c r="A84" s="6" t="s">
        <v>14</v>
      </c>
      <c r="B84" s="1"/>
      <c r="C84" s="1"/>
      <c r="D84" s="1"/>
      <c r="E84" s="1"/>
      <c r="F84" s="7"/>
      <c r="G84" s="7"/>
      <c r="H84" s="7"/>
    </row>
  </sheetData>
  <sheetProtection/>
  <mergeCells count="5">
    <mergeCell ref="A2:H2"/>
    <mergeCell ref="A3:H3"/>
    <mergeCell ref="A5:D5"/>
    <mergeCell ref="F5:H5"/>
    <mergeCell ref="A1:H1"/>
  </mergeCells>
  <printOptions horizontalCentered="1" vertic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Rodriguez Garcia</dc:creator>
  <cp:keywords/>
  <dc:description/>
  <cp:lastModifiedBy>Usuario de Windows</cp:lastModifiedBy>
  <cp:lastPrinted>2020-03-25T19:13:22Z</cp:lastPrinted>
  <dcterms:created xsi:type="dcterms:W3CDTF">2017-03-01T00:39:36Z</dcterms:created>
  <dcterms:modified xsi:type="dcterms:W3CDTF">2020-03-25T19:13:49Z</dcterms:modified>
  <cp:category/>
  <cp:version/>
  <cp:contentType/>
  <cp:contentStatus/>
</cp:coreProperties>
</file>