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1010" activeTab="0"/>
  </bookViews>
  <sheets>
    <sheet name="Hoja1" sheetId="1" r:id="rId1"/>
  </sheets>
  <externalReferences>
    <externalReference r:id="rId4"/>
  </externalReferences>
  <definedNames>
    <definedName name="_xlnm.Print_Area" localSheetId="0">'Hoja1'!$B$1:$L$319</definedName>
    <definedName name="FORM">'Hoja1'!$A$320</definedName>
    <definedName name="_xlnm.Print_Titles" localSheetId="0">'Hoja1'!$2:$12</definedName>
  </definedNames>
  <calcPr fullCalcOnLoad="1"/>
</workbook>
</file>

<file path=xl/sharedStrings.xml><?xml version="1.0" encoding="utf-8"?>
<sst xmlns="http://schemas.openxmlformats.org/spreadsheetml/2006/main" count="329" uniqueCount="328">
  <si>
    <t>No.</t>
  </si>
  <si>
    <t>Nombre del Proyecto</t>
  </si>
  <si>
    <t>(1)</t>
  </si>
  <si>
    <t>(2)</t>
  </si>
  <si>
    <t>(7)</t>
  </si>
  <si>
    <t>Monto</t>
  </si>
  <si>
    <t xml:space="preserve">Proyectos </t>
  </si>
  <si>
    <t>Var. (%)</t>
  </si>
  <si>
    <t>Contratado</t>
  </si>
  <si>
    <t>(3)=(2/1)</t>
  </si>
  <si>
    <t>(4)</t>
  </si>
  <si>
    <t>(5)=(7+8)</t>
  </si>
  <si>
    <t>(6)=(5/2)</t>
  </si>
  <si>
    <t>(8)</t>
  </si>
  <si>
    <t>Costo Total Estimado</t>
  </si>
  <si>
    <t>Adjudicados y/o</t>
  </si>
  <si>
    <t>en Construcción</t>
  </si>
  <si>
    <t>Proyectos en Operación</t>
  </si>
  <si>
    <t>Montos Comprometidos por Etapas</t>
  </si>
  <si>
    <t>Nota: Las sumas de los parciales pueden no coincidir con los totales debido al redondeo.</t>
  </si>
  <si>
    <t>Comprometido al Periodo</t>
  </si>
  <si>
    <t>Inversión Directa</t>
  </si>
  <si>
    <t xml:space="preserve">Inversión Condicionada </t>
  </si>
  <si>
    <t xml:space="preserve">COMPROMISOS DE PROYECTOS DE INVERSIÓN FINANCIADA DIRECTA Y CONDICIONADA RESPECTO A SU COSTO </t>
  </si>
  <si>
    <t>TOTAL ADJUDICADOS, EN CONSTRUCCIÓN Y EN OPERACIÓN</t>
  </si>
  <si>
    <t>PEF 2016</t>
  </si>
  <si>
    <t>Fuente: Comisión Federal de Electricidad.</t>
  </si>
  <si>
    <t>CUENTA PÚBLICA 2017</t>
  </si>
  <si>
    <t>PEF 2017</t>
  </si>
  <si>
    <t>% Respecto a PEF 2017</t>
  </si>
  <si>
    <t>*  El tipo de cambio utilizado es de 19.7867 al cierre de diciembre de 2017.</t>
  </si>
  <si>
    <t>1_/ Proyectos que han culminado el pago de sus obligaciones financieras contratadas.</t>
  </si>
  <si>
    <t xml:space="preserve">COMISIÓN FEDERAL DE ELECTRICIDAD </t>
  </si>
  <si>
    <t>(Millones de Pesos de 2017) *</t>
  </si>
  <si>
    <t>RM CGT Cerro Prieto (U5)</t>
  </si>
  <si>
    <t xml:space="preserve">RM CT Carbón II Unidades 2 y 4     </t>
  </si>
  <si>
    <t>SE 813 División Bajío</t>
  </si>
  <si>
    <t>SLT 802 Tamaulipas</t>
  </si>
  <si>
    <t>CE La Venta II</t>
  </si>
  <si>
    <t>RM CCC El Sauz</t>
  </si>
  <si>
    <t>LT Red de Transmisión Asociada a la CC San Lorenzo</t>
  </si>
  <si>
    <t>SE 1120 Noroeste</t>
  </si>
  <si>
    <t xml:space="preserve">SE 1122 Golfo Norte </t>
  </si>
  <si>
    <t>SE 1123 Norte</t>
  </si>
  <si>
    <t xml:space="preserve">SE 1124 Bajío Centro   </t>
  </si>
  <si>
    <t>SE 1127 Sureste</t>
  </si>
  <si>
    <t>SE 1212 Sur-Peninsular</t>
  </si>
  <si>
    <t xml:space="preserve">SLT 1203 Transmisión y Transformación Oriental - Sureste </t>
  </si>
  <si>
    <t>SE 1210 NORTE-Noroeste</t>
  </si>
  <si>
    <t>SLT 1201 Transmisión y Transformación de Baja California</t>
  </si>
  <si>
    <t xml:space="preserve">RM CCC Poza Rica </t>
  </si>
  <si>
    <t xml:space="preserve">SLT Red de Transmisión Asociada a Manzanillo I U-1 y 2   </t>
  </si>
  <si>
    <t xml:space="preserve">CC CC Repotenciación CT Manzanillo I U-1 y 2   </t>
  </si>
  <si>
    <t>CT TG Baja California II</t>
  </si>
  <si>
    <t>SE 1421 Distribución Sur</t>
  </si>
  <si>
    <t xml:space="preserve">RM CT Altamira Unidades 1 y 2   </t>
  </si>
  <si>
    <t>SE 1521 Distribución Sur</t>
  </si>
  <si>
    <t xml:space="preserve">CC Centro   </t>
  </si>
  <si>
    <t xml:space="preserve">SE Los Humeros III Fase A   </t>
  </si>
  <si>
    <t xml:space="preserve">SLT 1702 Transmisión y Transformación Baja-Noine (1a Fase)  </t>
  </si>
  <si>
    <t xml:space="preserve">SE 1801 Subestaciones Baja-Noroeste  </t>
  </si>
  <si>
    <t>SE 1803 Subestaciones del Oriental</t>
  </si>
  <si>
    <t>CT Samalayuca II</t>
  </si>
  <si>
    <t xml:space="preserve">CG Los Azufres II y Campo Geotérmico </t>
  </si>
  <si>
    <t xml:space="preserve">CH Manuel Moreno Torres (2a Etapa)    </t>
  </si>
  <si>
    <t>LT 406 Red Asociada a Tuxpan II, III y IV</t>
  </si>
  <si>
    <t xml:space="preserve">LT 407 Red Asociada a Altamira II, III y IV    </t>
  </si>
  <si>
    <t xml:space="preserve">LT 411 Sistema Nacional </t>
  </si>
  <si>
    <t xml:space="preserve">LT Manuel Moreno Torres Red Asociada (2a. Etapa)    </t>
  </si>
  <si>
    <t xml:space="preserve">CC El Sauz Conversión de TG a CC     </t>
  </si>
  <si>
    <t>LT 414 Norte-Occidental</t>
  </si>
  <si>
    <t xml:space="preserve">LT 506 Saltillo - Cañada </t>
  </si>
  <si>
    <t>LT Red Asociada de la Central Tamazunchale</t>
  </si>
  <si>
    <t xml:space="preserve">LT Red Asociada de la Central Río Bravo III </t>
  </si>
  <si>
    <t>SE 413 Noroeste - Occidental</t>
  </si>
  <si>
    <t>CCI Baja California Sur I</t>
  </si>
  <si>
    <t>LT 609 Transmisión Noroeste - Occidental</t>
  </si>
  <si>
    <t xml:space="preserve">LT 610 Transmisión Noroeste - Norte    </t>
  </si>
  <si>
    <t>LT 1012 Red de Transmisión Asociada a la CCC Baja California</t>
  </si>
  <si>
    <t xml:space="preserve">SE 607 Sistema Bajío - Oriental  </t>
  </si>
  <si>
    <t>CC Hermosillo Conversión de TG a CC</t>
  </si>
  <si>
    <t xml:space="preserve">CCC Pacífico </t>
  </si>
  <si>
    <t xml:space="preserve">CH El Cajón    </t>
  </si>
  <si>
    <t>LT Red de Transmisión Asociada a la CH El Cajón</t>
  </si>
  <si>
    <t xml:space="preserve">LT Red de Transmisión Asociada a Altamira V    </t>
  </si>
  <si>
    <t xml:space="preserve">LT Red de Transmisión Asociada a el Pacífico   </t>
  </si>
  <si>
    <t xml:space="preserve">LT Riviera Maya  </t>
  </si>
  <si>
    <t>RM Altamira</t>
  </si>
  <si>
    <t>RM Botello</t>
  </si>
  <si>
    <t xml:space="preserve">RM Carbón II      </t>
  </si>
  <si>
    <t>RM Dos Bocas</t>
  </si>
  <si>
    <t>RM Francisco Pérez Ríos</t>
  </si>
  <si>
    <t xml:space="preserve">RM Ixtaczoquitlán </t>
  </si>
  <si>
    <t>RM Punta Prieta</t>
  </si>
  <si>
    <t xml:space="preserve">RM Tuxpango   </t>
  </si>
  <si>
    <t xml:space="preserve">SE 708 Compensación Dinámicas Oriental -Norte   </t>
  </si>
  <si>
    <t>SLT 701 Occidente - Centro</t>
  </si>
  <si>
    <t>SLT 702 Sureste - Peninsular</t>
  </si>
  <si>
    <t>SLT 706 Sistemas Norte</t>
  </si>
  <si>
    <t>SLT 709 Sistemas Sur</t>
  </si>
  <si>
    <t>CC Conversión El Encino de TG a CC</t>
  </si>
  <si>
    <t>SLT 801 Altiplano</t>
  </si>
  <si>
    <t>SLT 806 Bajío</t>
  </si>
  <si>
    <t>SE 912 División Oriente</t>
  </si>
  <si>
    <t xml:space="preserve">SE 914 División Centro Sur </t>
  </si>
  <si>
    <t>SE 915 Occidental</t>
  </si>
  <si>
    <t>SLT 901 Pacífico</t>
  </si>
  <si>
    <t>SLT 902 Istmo</t>
  </si>
  <si>
    <t>SLT 903 Cabo - Norte</t>
  </si>
  <si>
    <t xml:space="preserve">CH La Yesca    </t>
  </si>
  <si>
    <t xml:space="preserve">CCC Baja California </t>
  </si>
  <si>
    <t>RFO Red de Fibra Óptica Proyecto Sur</t>
  </si>
  <si>
    <t>RFO Red de Fibra Óptica Proyecto  Centro</t>
  </si>
  <si>
    <t>RFO Red de Fibra Óptica Proyecto  Norte</t>
  </si>
  <si>
    <t xml:space="preserve">SE 1006 Central-Sur   </t>
  </si>
  <si>
    <t>SE 1005 Noroeste</t>
  </si>
  <si>
    <t>RM Infiernillo</t>
  </si>
  <si>
    <t>CC San Lorenzo Conversión de TG a CC</t>
  </si>
  <si>
    <t xml:space="preserve">LT Red de Transmisión Asociada a la CH La Yesca   </t>
  </si>
  <si>
    <t xml:space="preserve">CC Agua Prieta II (con campo solar) </t>
  </si>
  <si>
    <t>LT Red de Transmisión asociada a la CC Agua Prieta II</t>
  </si>
  <si>
    <t>LT Red de Transmisión Asociada a la CE La Venta III</t>
  </si>
  <si>
    <t xml:space="preserve">SE 1110 Compensación Capacitiva del Norte   </t>
  </si>
  <si>
    <t xml:space="preserve">SE 1116 Transformación del Noreste </t>
  </si>
  <si>
    <t xml:space="preserve">SE 1117 Transformación de Guaymas   </t>
  </si>
  <si>
    <t>SE 1121 Baja California</t>
  </si>
  <si>
    <t xml:space="preserve">SE 1125 Distribución   </t>
  </si>
  <si>
    <t>SE 1128 Centro Sur</t>
  </si>
  <si>
    <t>SE 1129 Compensación redes</t>
  </si>
  <si>
    <t xml:space="preserve">SLT 1111 Transmisión y Transformación del Central - Occidental   </t>
  </si>
  <si>
    <t>SLT 1112 Transmisión y Transformación del Noroeste</t>
  </si>
  <si>
    <t>SLT 1114 Transmisión y Transformación del Oriental</t>
  </si>
  <si>
    <t>SLT 1118 Transmisión y Transformación del Norte</t>
  </si>
  <si>
    <t xml:space="preserve">SLT 1119 Transmisión y Transformación del Sureste </t>
  </si>
  <si>
    <t>SUV Suministro de 970 t/h a las Centrales de Cerro Prieto</t>
  </si>
  <si>
    <t>SE 1206 Conversión a 400 kV de la LT Mazatlán II - La Higuera</t>
  </si>
  <si>
    <t>SE 1213 Compensación de redes</t>
  </si>
  <si>
    <t xml:space="preserve">SE 1205 Compensación Oriental-Peninsular </t>
  </si>
  <si>
    <t xml:space="preserve">SLT 1204 Conversión a 400 kv del Área Peninsular   </t>
  </si>
  <si>
    <t xml:space="preserve">SE 1202 Suministro De  Energía a la Zona Manzanillo   </t>
  </si>
  <si>
    <t xml:space="preserve">SE 1211 Noreste-Central   </t>
  </si>
  <si>
    <t>LT Red de Trans Asoc al proy de temp abierta y Oax II,II,IV</t>
  </si>
  <si>
    <t xml:space="preserve">LT Red de Transmisión asociada a la CG Los Humeros II   </t>
  </si>
  <si>
    <t>LT Red de Transmisión asociada a la CI Guerrero Negro III</t>
  </si>
  <si>
    <t>CG Los Humeros II</t>
  </si>
  <si>
    <t xml:space="preserve">LT Red de Transmisión asociada a la CCC Norte II   </t>
  </si>
  <si>
    <t>SLT 1304 Transmisión y Transformación  del Oriental</t>
  </si>
  <si>
    <t>SLT 1303 Transmisión y Transformación Baja - Noroeste</t>
  </si>
  <si>
    <t xml:space="preserve">SLT 1302 Transformación del Noreste    </t>
  </si>
  <si>
    <t xml:space="preserve">CCI Baja California Sur IV  </t>
  </si>
  <si>
    <t xml:space="preserve">CCI Baja California Sur III   </t>
  </si>
  <si>
    <t xml:space="preserve">LT 1313 Red de Transmisión Asociada al CC Baja California III   </t>
  </si>
  <si>
    <t>SE 1323 Distribución Sur</t>
  </si>
  <si>
    <t>SE 1322 Distribución Centro</t>
  </si>
  <si>
    <t>SE 1321 Distribución Noreste</t>
  </si>
  <si>
    <t>SE 1320 Distribución Noroeste</t>
  </si>
  <si>
    <t xml:space="preserve">SLT 1404 Subestaciones del Oriente   </t>
  </si>
  <si>
    <t>SLT 1401 SEs y LTs de las Áreas Baja California y Noroeste</t>
  </si>
  <si>
    <t xml:space="preserve">SLT 1401 SEs y LTs de las Áreas Baja California y Noroeste    </t>
  </si>
  <si>
    <t xml:space="preserve">SLT 1402 Cambio de Tensión de la LT Culiacán - Los Mochis   </t>
  </si>
  <si>
    <t>SE 1403 Compensación Capacitiva de las Áreas Noroeste - Norte</t>
  </si>
  <si>
    <t>SE 1420 Distribución Norte</t>
  </si>
  <si>
    <t>SLT 1603 Subestación Lago</t>
  </si>
  <si>
    <t xml:space="preserve">SLT 1604 Transmisión Ayotla-Chalco </t>
  </si>
  <si>
    <t>LT Red de Transmisión asociada a la CI Guerrero Negro IV</t>
  </si>
  <si>
    <t xml:space="preserve">SE 1621 Distribución Norte-Sur (1a Fase)   </t>
  </si>
  <si>
    <t xml:space="preserve">SE 1620 Distribución Valle de México  </t>
  </si>
  <si>
    <t>CG Los Azufres III (Fase I)</t>
  </si>
  <si>
    <t xml:space="preserve">RM CT José López Portillo </t>
  </si>
  <si>
    <t>SLT 1721 Distribución Norte</t>
  </si>
  <si>
    <t xml:space="preserve">LT Red de Transmisión Asociada al CC Noreste    </t>
  </si>
  <si>
    <t xml:space="preserve">SLT 1720 Distribución Valle de México     </t>
  </si>
  <si>
    <t xml:space="preserve">LT Red de Transmisión asociada al CC Norte III    </t>
  </si>
  <si>
    <t>CCI Baja California Sur V</t>
  </si>
  <si>
    <t xml:space="preserve">SLT 1722 Distribución Sur </t>
  </si>
  <si>
    <t xml:space="preserve">CH Chicoasén II   </t>
  </si>
  <si>
    <t>SE 1701 Subestación Chimalpa Dos</t>
  </si>
  <si>
    <t xml:space="preserve">SLT 1703 Conversión a 400 kV de la Riviera Maya </t>
  </si>
  <si>
    <t xml:space="preserve">CC Empalme I  </t>
  </si>
  <si>
    <t xml:space="preserve">LT Red de Transmisión asociada al CC Empalme I    </t>
  </si>
  <si>
    <t xml:space="preserve">CC Valle de México II  </t>
  </si>
  <si>
    <t xml:space="preserve">LT 1805 Líneas de Transmisión Huasteca-Monterrey  </t>
  </si>
  <si>
    <t>SLT 1802 Subestaciones y Líneas de Transmisión del Norte</t>
  </si>
  <si>
    <t>SLT 1804 Subestaciones y Líneas Transmisión Oriental-Peninsular</t>
  </si>
  <si>
    <t xml:space="preserve">SLT 1820 Divisiones de Distribución del Valle de México   </t>
  </si>
  <si>
    <t xml:space="preserve">SLT 1821 Divisiones de Distribución   </t>
  </si>
  <si>
    <t xml:space="preserve">CC Empalme II    </t>
  </si>
  <si>
    <t xml:space="preserve">LT Red de Transmisión Asociada al CC Empalme II  </t>
  </si>
  <si>
    <t>SE 1901 Subestaciones de Baja California</t>
  </si>
  <si>
    <t xml:space="preserve">SLT 1902 Subestaciones y Compensación del Noroeste </t>
  </si>
  <si>
    <t>SE 1903 Subestaciones Norte - Noreste</t>
  </si>
  <si>
    <t>SLT 1904 Transmisión y Transformación de Occidente</t>
  </si>
  <si>
    <t xml:space="preserve">LT 1905 Transmisión Sureste - Peninsular  </t>
  </si>
  <si>
    <t xml:space="preserve">SLT 1921 Reducción de Pérdidas de Energía en Distribución   </t>
  </si>
  <si>
    <t>CG Los Azufres III Fase II</t>
  </si>
  <si>
    <t xml:space="preserve">LT Red de transmisión asociada a la CG Los Azufres III Fase II  </t>
  </si>
  <si>
    <t>SLT SLT 2020 Subestaciones, Líneas y Redes de Distribución</t>
  </si>
  <si>
    <t xml:space="preserve">SLT 2021 Reducción de Pérdidas de Energía en Distribución </t>
  </si>
  <si>
    <t>TRN Terminal de Carbón de la CT Pdte. Plutarco Elías Calles</t>
  </si>
  <si>
    <t>CC Altamira II</t>
  </si>
  <si>
    <t>CC Bajío</t>
  </si>
  <si>
    <t>CC Campeche</t>
  </si>
  <si>
    <t xml:space="preserve">CC Hermosillo </t>
  </si>
  <si>
    <t>CT Mérida III</t>
  </si>
  <si>
    <t xml:space="preserve">CC Monterrey III </t>
  </si>
  <si>
    <t>CC Naco - Nogales</t>
  </si>
  <si>
    <t xml:space="preserve">CC Río Bravo II </t>
  </si>
  <si>
    <t xml:space="preserve">CC Mexicali </t>
  </si>
  <si>
    <t>CC Saltillo</t>
  </si>
  <si>
    <t>CC Tuxpan II</t>
  </si>
  <si>
    <t>TRN Gasoducto Cd. Pemex - Valladolid</t>
  </si>
  <si>
    <t>CC Altamira III y IV</t>
  </si>
  <si>
    <t xml:space="preserve">CC Chihuahua III </t>
  </si>
  <si>
    <t>CC La Laguna II</t>
  </si>
  <si>
    <t>CC Río Bravo III</t>
  </si>
  <si>
    <t xml:space="preserve">CC Tuxpan III y IV  </t>
  </si>
  <si>
    <t>CC Altamira V</t>
  </si>
  <si>
    <t xml:space="preserve">CC Tamazunchale </t>
  </si>
  <si>
    <t>CC Río Bravo IV</t>
  </si>
  <si>
    <t xml:space="preserve">CC Tuxpan V </t>
  </si>
  <si>
    <t>CC Valladolid III</t>
  </si>
  <si>
    <t>CC Norte</t>
  </si>
  <si>
    <t xml:space="preserve">CE La Venta III </t>
  </si>
  <si>
    <t xml:space="preserve">CE Oaxaca I  </t>
  </si>
  <si>
    <t xml:space="preserve">CE Oaxaca II, CE Oaxaca III y CE Oaxaca IV  </t>
  </si>
  <si>
    <t xml:space="preserve">CC Baja California III  </t>
  </si>
  <si>
    <t xml:space="preserve">CE Sureste I   </t>
  </si>
  <si>
    <t>SE 1003 Subestaciones Eléctricas de Occidente</t>
  </si>
  <si>
    <t>SLT 1601 Transmisión y Transformación Noroeste - Norte</t>
  </si>
  <si>
    <t>TOTAL</t>
  </si>
  <si>
    <t>RM CT Francisco Pérez Ríos Unidad 5</t>
  </si>
  <si>
    <t>RM CT Francisco Pérez Ríos Unidades 1 y 2</t>
  </si>
  <si>
    <t>RM CCC Huinalá II</t>
  </si>
  <si>
    <t>SLT 1002 Compensación y Transmisión Noreste - Sureste</t>
  </si>
  <si>
    <t xml:space="preserve">RM CN Laguna Verde   </t>
  </si>
  <si>
    <t>RM CT Puerto Libertad Unidades 2 y 3</t>
  </si>
  <si>
    <t>RM CT Punta Prieta Unidad 2</t>
  </si>
  <si>
    <t>RM CCC El Sauz Paquete 1</t>
  </si>
  <si>
    <t>CCI CI Guerrero Negro III</t>
  </si>
  <si>
    <t>SE SE 1520 Distribución Norte</t>
  </si>
  <si>
    <t xml:space="preserve">CCC Cogeneración Salamanca Fase I   </t>
  </si>
  <si>
    <t xml:space="preserve">RM CCC Tula Paquetes 1 y 2  </t>
  </si>
  <si>
    <t>RM CH Temascal Unidades 1 a 4</t>
  </si>
  <si>
    <t>SLT 1920 Subestaciones y Líneas de Distribución</t>
  </si>
  <si>
    <t>SLT SLT 2121 Reducción de Pérdidas de Energía en Distribución</t>
  </si>
  <si>
    <t xml:space="preserve">LT 613 Subtransmisión Occidental </t>
  </si>
  <si>
    <t>CCI Baja California Sur II</t>
  </si>
  <si>
    <t xml:space="preserve">SLT 1704 Interconexión Sist. Aislados Guerrero Negro Sta Rosalía   </t>
  </si>
  <si>
    <t xml:space="preserve">CCC Norte II   </t>
  </si>
  <si>
    <t>LT 211 Cable Submarino     1_/</t>
  </si>
  <si>
    <t>SE 219 Sureste - Peninsular     1_/</t>
  </si>
  <si>
    <t>LT 216 y 217 Noroeste     1_/</t>
  </si>
  <si>
    <t>SE 220 Oriental - Centro     1_/</t>
  </si>
  <si>
    <t>LT 303 Ixtapa - Pie de la Cuesta     1_/</t>
  </si>
  <si>
    <t>SE 306 Sureste     1_/</t>
  </si>
  <si>
    <t>SE 404 Noroeste-Norte     1_/</t>
  </si>
  <si>
    <t>SE 305 Centro-Oriente     1_/</t>
  </si>
  <si>
    <t xml:space="preserve">LT 304 Noroeste     1_/ </t>
  </si>
  <si>
    <t>SE 307 Noreste     1_/</t>
  </si>
  <si>
    <t>LT 301 Centro     1_/</t>
  </si>
  <si>
    <t>CD Puerto San Carlos II     1_/</t>
  </si>
  <si>
    <t>SE 308 Noroeste     1_/</t>
  </si>
  <si>
    <t>LT 302 Sureste     1_/</t>
  </si>
  <si>
    <t>SE 403 Noreste     1_/</t>
  </si>
  <si>
    <t>SE 410 Sistema Nacional     1_/</t>
  </si>
  <si>
    <t>SE 401 Occidental - Central     1_/</t>
  </si>
  <si>
    <t>LT 408 Naco-Nogales - Área Noroeste     1_/</t>
  </si>
  <si>
    <t>SE 503 Oriental     1_/</t>
  </si>
  <si>
    <t>SE 412 Compensación Norte     1_/</t>
  </si>
  <si>
    <t>SE 405 Compensación Alta Tensión     1_/</t>
  </si>
  <si>
    <t>SE 212 y 213 SF6 Potencia y Distribución     1_/</t>
  </si>
  <si>
    <t>CCI Guerrero Negro II     1_/</t>
  </si>
  <si>
    <t>SE 504 Norte - Occidental     1_/</t>
  </si>
  <si>
    <t xml:space="preserve">LT 707 Enlace Norte - Sur     1_/     </t>
  </si>
  <si>
    <t xml:space="preserve">RM Emilio Portes Gil     1_/    </t>
  </si>
  <si>
    <t>SE 221 Occidental     1_/</t>
  </si>
  <si>
    <t xml:space="preserve">LT Red de Transmisión Asociada a La Laguna II     1_/  </t>
  </si>
  <si>
    <t>CC Monterrey II     1_/</t>
  </si>
  <si>
    <t>SE 402 Oriental - Peninsular     1_/</t>
  </si>
  <si>
    <t>PRR Presa Reguladora Amata     1_/</t>
  </si>
  <si>
    <t>RM Adolfo López Mateos     1_/</t>
  </si>
  <si>
    <t>RM Huinalá     1_/</t>
  </si>
  <si>
    <t xml:space="preserve">RM Gral. Manuel Álvarez Moreno (Manzanillo)     1_/    </t>
  </si>
  <si>
    <t>RM CT Puerto Libertad     1_/</t>
  </si>
  <si>
    <t>SE Norte     1_/</t>
  </si>
  <si>
    <t>SE 705 Capacitores     1_/</t>
  </si>
  <si>
    <t>SLT  704 Baja California-Noroeste     1_/</t>
  </si>
  <si>
    <t>SE 218 Noroeste     1_/</t>
  </si>
  <si>
    <t>CCI Guerrero Negro IV     1_/</t>
  </si>
  <si>
    <t xml:space="preserve">LT 502 Oriental - Norte     1_/ </t>
  </si>
  <si>
    <t>RM CT Valle de México     1_/</t>
  </si>
  <si>
    <t>LT 214 y 215 Sureste-Peninsular     1_/</t>
  </si>
  <si>
    <t xml:space="preserve">LT Líneas Centro     1_/ </t>
  </si>
  <si>
    <t>RM Carlos Rodríguez Rivero     1_/</t>
  </si>
  <si>
    <t>RM Salamanca     1_/</t>
  </si>
  <si>
    <t>LT 807 Durango I     1_/</t>
  </si>
  <si>
    <t>SE 811 Noroeste     1_/</t>
  </si>
  <si>
    <t>CC Chihuahua     1_/</t>
  </si>
  <si>
    <t xml:space="preserve">LT 615 Subtransmisión Peninsular     1_/ </t>
  </si>
  <si>
    <t xml:space="preserve">RM Gómez Palacio     1_/     </t>
  </si>
  <si>
    <t>RM José Aceves Pozos (Mazatlán II)     1_/</t>
  </si>
  <si>
    <t>RM CCC Tula     1_/</t>
  </si>
  <si>
    <t>SE 812 Golfo Norte     1_/</t>
  </si>
  <si>
    <t>RM CT Valle de México Unidades 5, 6 y 7     1_/</t>
  </si>
  <si>
    <t>RM CCC Samalayuca II     1_/</t>
  </si>
  <si>
    <t>SE 1004  Compensación Dinámica Área Central     1_/</t>
  </si>
  <si>
    <t>CC Rosarito III (Unidades 8 y 9)     1_/</t>
  </si>
  <si>
    <t xml:space="preserve">LT 612 Subtransmisión Norte - Noreste     1_/     </t>
  </si>
  <si>
    <t xml:space="preserve">LT 614 Subtransmisión Oriental     1_/ </t>
  </si>
  <si>
    <t>SE 611 Subtransmisión Baja California-Noroeste     1_/</t>
  </si>
  <si>
    <t xml:space="preserve">SUV Suministro de Vapor a las centrales de Cerro Prieto     1_/     </t>
  </si>
  <si>
    <t>SLT 703 Noreste - Norte     1_/</t>
  </si>
  <si>
    <t>LT Red de Transmisión Asociada a la CE La Venta II     1_/</t>
  </si>
  <si>
    <t>RM CT Puerto Libertad  Unidad 4     1_/</t>
  </si>
  <si>
    <t>SE 911 Noreste     1_/</t>
  </si>
  <si>
    <t>RM CT Emilio Portes Gil Unidad 4     1_/</t>
  </si>
  <si>
    <t>SLT 1001 Red de Transmisión Baja - Nogales     1_/</t>
  </si>
  <si>
    <t>RM CT Pdte. Plutarco Elías Calles Unidades 1 y 2     1_/</t>
  </si>
  <si>
    <t>SLT 803 Noine     1_/</t>
  </si>
  <si>
    <t>CG Cerro Prieto IV     1_/</t>
  </si>
  <si>
    <t>2_/ Estos proyectos no se habían reportado en el 4° Informe Trimestral de los PIDIREGAS, sin embargo, el área operativa ha manifestado que cuenta con contratos y compromisos al cierre de 2017.</t>
  </si>
  <si>
    <t xml:space="preserve">CC Norte III (Juárez)     2_/  </t>
  </si>
  <si>
    <t>CC Noroeste     2_/</t>
  </si>
  <si>
    <t>CC Noreste     2_/</t>
  </si>
  <si>
    <t>SLT 2002 Subestaciones y Líneas de las Áreas Norte-Occidental</t>
  </si>
  <si>
    <t xml:space="preserve">SLT 2001 Subestaciones y Líneas Baja California Sur-Noroeste   </t>
  </si>
  <si>
    <t xml:space="preserve">LT Red Asociada de Transmisión de la CCI Baja California Sur I   1_/  </t>
  </si>
  <si>
    <t>RM CT Presidente Adolfo López Mateos Unidades 3, 4, 5 y 6    1_/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</si>
</sst>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#,##0.0_);\(##,##0.0\)"/>
    <numFmt numFmtId="167" formatCode="#,##0.0"/>
    <numFmt numFmtId="168" formatCode="#,##0.0_;"/>
  </numFmts>
  <fonts count="51">
    <font>
      <sz val="18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1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8"/>
      <name val="Soberana Sans"/>
      <family val="3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164" fontId="6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 quotePrefix="1">
      <alignment horizontal="center" vertical="top"/>
    </xf>
    <xf numFmtId="0" fontId="7" fillId="0" borderId="11" xfId="0" applyNumberFormat="1" applyFont="1" applyFill="1" applyBorder="1" applyAlignment="1" quotePrefix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37" fontId="9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37" fontId="12" fillId="0" borderId="10" xfId="0" applyNumberFormat="1" applyFont="1" applyFill="1" applyBorder="1" applyAlignment="1">
      <alignment vertical="center"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Continuous" vertical="center"/>
    </xf>
    <xf numFmtId="49" fontId="50" fillId="33" borderId="15" xfId="0" applyNumberFormat="1" applyFont="1" applyFill="1" applyBorder="1" applyAlignment="1">
      <alignment horizontal="centerContinuous" vertical="center"/>
    </xf>
    <xf numFmtId="49" fontId="50" fillId="33" borderId="16" xfId="0" applyNumberFormat="1" applyFont="1" applyFill="1" applyBorder="1" applyAlignment="1">
      <alignment horizontal="centerContinuous" vertical="center"/>
    </xf>
    <xf numFmtId="49" fontId="50" fillId="33" borderId="17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vertical="top"/>
    </xf>
    <xf numFmtId="0" fontId="5" fillId="0" borderId="22" xfId="0" applyNumberFormat="1" applyFont="1" applyFill="1" applyBorder="1" applyAlignment="1">
      <alignment vertical="top"/>
    </xf>
    <xf numFmtId="165" fontId="6" fillId="0" borderId="23" xfId="0" applyNumberFormat="1" applyFont="1" applyFill="1" applyBorder="1" applyAlignment="1">
      <alignment vertical="top"/>
    </xf>
    <xf numFmtId="37" fontId="9" fillId="0" borderId="0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vertical="top"/>
    </xf>
    <xf numFmtId="165" fontId="6" fillId="0" borderId="24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25" xfId="0" applyNumberFormat="1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 quotePrefix="1">
      <alignment vertical="center"/>
    </xf>
    <xf numFmtId="168" fontId="6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168" fontId="6" fillId="0" borderId="0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vertical="center"/>
      <protection/>
    </xf>
    <xf numFmtId="0" fontId="5" fillId="0" borderId="0" xfId="53" applyNumberFormat="1" applyFont="1" applyFill="1" applyAlignment="1">
      <alignment vertical="center"/>
      <protection/>
    </xf>
    <xf numFmtId="168" fontId="6" fillId="0" borderId="11" xfId="53" applyNumberFormat="1" applyFont="1" applyFill="1" applyBorder="1" applyAlignment="1">
      <alignment vertical="center"/>
      <protection/>
    </xf>
    <xf numFmtId="0" fontId="7" fillId="0" borderId="0" xfId="0" applyNumberFormat="1" applyFont="1" applyFill="1" applyAlignment="1">
      <alignment horizontal="center" vertical="top"/>
    </xf>
    <xf numFmtId="0" fontId="5" fillId="0" borderId="28" xfId="0" applyNumberFormat="1" applyFont="1" applyFill="1" applyBorder="1" applyAlignment="1" quotePrefix="1">
      <alignment horizontal="center" vertical="center"/>
    </xf>
    <xf numFmtId="49" fontId="5" fillId="0" borderId="2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68" fontId="6" fillId="0" borderId="28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vertical="center"/>
    </xf>
    <xf numFmtId="168" fontId="6" fillId="0" borderId="31" xfId="0" applyNumberFormat="1" applyFont="1" applyFill="1" applyBorder="1" applyAlignment="1">
      <alignment vertical="center"/>
    </xf>
    <xf numFmtId="0" fontId="5" fillId="0" borderId="0" xfId="53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9" fontId="50" fillId="33" borderId="32" xfId="0" applyNumberFormat="1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horizontal="center"/>
    </xf>
    <xf numFmtId="49" fontId="50" fillId="33" borderId="34" xfId="0" applyNumberFormat="1" applyFont="1" applyFill="1" applyBorder="1" applyAlignment="1">
      <alignment horizontal="center" vertical="center"/>
    </xf>
    <xf numFmtId="49" fontId="50" fillId="33" borderId="35" xfId="0" applyNumberFormat="1" applyFont="1" applyFill="1" applyBorder="1" applyAlignment="1">
      <alignment horizontal="center" vertical="center"/>
    </xf>
    <xf numFmtId="49" fontId="50" fillId="33" borderId="36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6\INFORMES%20TRIMESTRALES,%20SEMESTRAL%20Y%20ANUAL\4TO.%20TRIMESTRE\2&#176;%20ENV&#205;O\COMPROMISOS_4&#176;_TRIM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MILLDD"/>
      <sheetName val="COMP MILLPESOS_"/>
      <sheetName val="COMP DIR COND (DLLS)"/>
      <sheetName val="COMP DIR COND PESOS_"/>
      <sheetName val="COMP CONSOL"/>
      <sheetName val="COMP MILLPESOS_ (3)"/>
      <sheetName val="Pasivo Total"/>
      <sheetName val="Hoja3"/>
      <sheetName val="Instructivo"/>
      <sheetName val="COMP MILLPESOS_ (2)"/>
    </sheetNames>
    <sheetDataSet>
      <sheetData sheetId="3">
        <row r="285">
          <cell r="I285">
            <v>99.99722811203635</v>
          </cell>
        </row>
        <row r="286">
          <cell r="I286">
            <v>27.992517182450044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4"/>
  <sheetViews>
    <sheetView showGridLines="0" showZeros="0" tabSelected="1" showOutlineSymbols="0" zoomScale="110" zoomScaleNormal="110" zoomScaleSheetLayoutView="110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2.4609375" style="0" bestFit="1" customWidth="1"/>
    <col min="3" max="3" width="0.453125" style="0" customWidth="1"/>
    <col min="4" max="4" width="22.0703125" style="60" customWidth="1"/>
    <col min="5" max="6" width="5.69140625" style="0" bestFit="1" customWidth="1"/>
    <col min="7" max="7" width="4.4609375" style="0" customWidth="1"/>
    <col min="8" max="8" width="5.76953125" style="0" bestFit="1" customWidth="1"/>
    <col min="9" max="9" width="5.5390625" style="0" customWidth="1"/>
    <col min="10" max="10" width="6.0703125" style="0" customWidth="1"/>
    <col min="11" max="11" width="7" style="0" customWidth="1"/>
    <col min="12" max="12" width="7.30859375" style="0" customWidth="1"/>
    <col min="13" max="13" width="0.84375" style="0" customWidth="1"/>
    <col min="14" max="14" width="0" style="0" hidden="1" customWidth="1"/>
    <col min="15" max="255" width="11.0703125" style="0" hidden="1" customWidth="1"/>
  </cols>
  <sheetData>
    <row r="1" spans="1:13" ht="3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</row>
    <row r="2" spans="1:13" ht="12" customHeight="1">
      <c r="A2" s="18"/>
      <c r="B2" s="89" t="s">
        <v>27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16"/>
    </row>
    <row r="3" spans="1:13" ht="12" customHeight="1">
      <c r="A3" s="18"/>
      <c r="B3" s="84" t="s">
        <v>23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16"/>
    </row>
    <row r="4" spans="1:13" ht="12" customHeight="1">
      <c r="A4" s="18"/>
      <c r="B4" s="84" t="s">
        <v>24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16"/>
    </row>
    <row r="5" spans="1:13" ht="15.75" customHeight="1">
      <c r="A5" s="18"/>
      <c r="B5" s="90" t="s">
        <v>32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6"/>
    </row>
    <row r="6" spans="1:13" ht="12" customHeight="1">
      <c r="A6" s="18"/>
      <c r="B6" s="7" t="s">
        <v>33</v>
      </c>
      <c r="C6" s="6"/>
      <c r="D6" s="19"/>
      <c r="E6" s="6"/>
      <c r="F6" s="6"/>
      <c r="G6" s="6"/>
      <c r="H6" s="6"/>
      <c r="I6" s="6"/>
      <c r="J6" s="6"/>
      <c r="K6" s="6"/>
      <c r="L6" s="6"/>
      <c r="M6" s="16"/>
    </row>
    <row r="7" spans="1:13" ht="4.5" customHeigh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6"/>
    </row>
    <row r="8" spans="1:13" ht="15" customHeight="1">
      <c r="A8" s="18"/>
      <c r="B8" s="24"/>
      <c r="C8" s="25"/>
      <c r="D8" s="91" t="s">
        <v>1</v>
      </c>
      <c r="E8" s="26" t="s">
        <v>14</v>
      </c>
      <c r="F8" s="27"/>
      <c r="G8" s="28"/>
      <c r="H8" s="24"/>
      <c r="I8" s="26" t="s">
        <v>20</v>
      </c>
      <c r="J8" s="27"/>
      <c r="K8" s="26" t="s">
        <v>18</v>
      </c>
      <c r="L8" s="28"/>
      <c r="M8" s="21"/>
    </row>
    <row r="9" spans="1:13" ht="12" customHeight="1">
      <c r="A9" s="18"/>
      <c r="B9" s="29"/>
      <c r="C9" s="30"/>
      <c r="D9" s="92"/>
      <c r="E9" s="30"/>
      <c r="F9" s="30"/>
      <c r="G9" s="30"/>
      <c r="H9" s="30" t="s">
        <v>5</v>
      </c>
      <c r="I9" s="30"/>
      <c r="J9" s="85" t="s">
        <v>29</v>
      </c>
      <c r="K9" s="29" t="s">
        <v>6</v>
      </c>
      <c r="L9" s="87" t="s">
        <v>17</v>
      </c>
      <c r="M9" s="21"/>
    </row>
    <row r="10" spans="1:13" ht="12" customHeight="1">
      <c r="A10" s="18"/>
      <c r="B10" s="29" t="s">
        <v>0</v>
      </c>
      <c r="C10" s="30"/>
      <c r="D10" s="92"/>
      <c r="E10" s="30" t="s">
        <v>25</v>
      </c>
      <c r="F10" s="30" t="s">
        <v>28</v>
      </c>
      <c r="G10" s="30" t="s">
        <v>7</v>
      </c>
      <c r="H10" s="30" t="s">
        <v>8</v>
      </c>
      <c r="I10" s="30" t="s">
        <v>5</v>
      </c>
      <c r="J10" s="86"/>
      <c r="K10" s="29" t="s">
        <v>15</v>
      </c>
      <c r="L10" s="88"/>
      <c r="M10" s="21"/>
    </row>
    <row r="11" spans="1:13" ht="12" customHeight="1">
      <c r="A11" s="18"/>
      <c r="B11" s="29"/>
      <c r="C11" s="30"/>
      <c r="D11" s="92"/>
      <c r="E11" s="30"/>
      <c r="F11" s="30"/>
      <c r="G11" s="30"/>
      <c r="H11" s="31"/>
      <c r="I11" s="30"/>
      <c r="J11" s="86"/>
      <c r="K11" s="29" t="s">
        <v>16</v>
      </c>
      <c r="L11" s="88"/>
      <c r="M11" s="21"/>
    </row>
    <row r="12" spans="1:13" ht="14.25" customHeight="1">
      <c r="A12" s="18"/>
      <c r="B12" s="32"/>
      <c r="C12" s="33"/>
      <c r="D12" s="93"/>
      <c r="E12" s="43" t="s">
        <v>2</v>
      </c>
      <c r="F12" s="43" t="s">
        <v>3</v>
      </c>
      <c r="G12" s="43" t="s">
        <v>9</v>
      </c>
      <c r="H12" s="43" t="s">
        <v>10</v>
      </c>
      <c r="I12" s="43" t="s">
        <v>11</v>
      </c>
      <c r="J12" s="43" t="s">
        <v>12</v>
      </c>
      <c r="K12" s="44" t="s">
        <v>4</v>
      </c>
      <c r="L12" s="45" t="s">
        <v>13</v>
      </c>
      <c r="M12" s="21"/>
    </row>
    <row r="13" spans="1:13" ht="6" customHeight="1">
      <c r="A13" s="18"/>
      <c r="B13" s="8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21"/>
    </row>
    <row r="14" spans="1:13" ht="12" customHeight="1">
      <c r="A14" s="18"/>
      <c r="B14" s="12"/>
      <c r="C14" s="9"/>
      <c r="D14" s="75" t="s">
        <v>229</v>
      </c>
      <c r="E14" s="56">
        <f>+E16+E278</f>
        <v>815999.7004164973</v>
      </c>
      <c r="F14" s="56">
        <f>+F16+F278</f>
        <v>815926.0160617997</v>
      </c>
      <c r="G14" s="56">
        <f>F14/E14*100-100</f>
        <v>-0.00902994874385854</v>
      </c>
      <c r="H14" s="56">
        <f>+H16+H278</f>
        <v>759458.7961980108</v>
      </c>
      <c r="I14" s="56">
        <f>+I16+I278</f>
        <v>514669.6916834578</v>
      </c>
      <c r="J14" s="56">
        <f>+I14/F14*100</f>
        <v>63.077985203559905</v>
      </c>
      <c r="K14" s="56">
        <f>+K16+K278</f>
        <v>186477.06538678613</v>
      </c>
      <c r="L14" s="56">
        <f>+L16+L278</f>
        <v>328192.6262966718</v>
      </c>
      <c r="M14" s="21"/>
    </row>
    <row r="15" spans="1:13" ht="6" customHeight="1">
      <c r="A15" s="18"/>
      <c r="B15" s="12"/>
      <c r="C15" s="9"/>
      <c r="D15" s="59"/>
      <c r="E15" s="56"/>
      <c r="F15" s="56"/>
      <c r="G15" s="56"/>
      <c r="H15" s="56"/>
      <c r="I15" s="56"/>
      <c r="J15" s="56"/>
      <c r="K15" s="56"/>
      <c r="L15" s="56"/>
      <c r="M15" s="21"/>
    </row>
    <row r="16" spans="1:13" s="5" customFormat="1" ht="12" customHeight="1">
      <c r="A16" s="22"/>
      <c r="B16" s="13"/>
      <c r="C16" s="14"/>
      <c r="D16" s="70" t="s">
        <v>21</v>
      </c>
      <c r="E16" s="56">
        <f>SUM(E18:E276)</f>
        <v>561818.6501148955</v>
      </c>
      <c r="F16" s="56">
        <f>SUM(F18:F276)</f>
        <v>561753.7157768252</v>
      </c>
      <c r="G16" s="56">
        <f>F16/E16*100-100</f>
        <v>-0.011557882255601726</v>
      </c>
      <c r="H16" s="56">
        <f>SUM(H18:H276)</f>
        <v>547378.2425948941</v>
      </c>
      <c r="I16" s="56">
        <f>SUM(I18:I276)</f>
        <v>302589.13808034116</v>
      </c>
      <c r="J16" s="56">
        <f>+I16/F16*100</f>
        <v>53.865088842697475</v>
      </c>
      <c r="K16" s="56">
        <f>SUM(K18:K276)</f>
        <v>152865.54305392026</v>
      </c>
      <c r="L16" s="56">
        <f>SUM(L18:L276)</f>
        <v>149723.59502642095</v>
      </c>
      <c r="M16" s="23"/>
    </row>
    <row r="17" spans="1:13" s="5" customFormat="1" ht="6" customHeight="1">
      <c r="A17" s="22"/>
      <c r="B17" s="13"/>
      <c r="C17" s="14"/>
      <c r="D17" s="59"/>
      <c r="E17" s="56"/>
      <c r="G17" s="57"/>
      <c r="H17" s="56"/>
      <c r="I17" s="56"/>
      <c r="J17" s="56"/>
      <c r="K17" s="56"/>
      <c r="L17" s="56"/>
      <c r="M17" s="23"/>
    </row>
    <row r="18" spans="1:13" s="47" customFormat="1" ht="12" customHeight="1">
      <c r="A18" s="18"/>
      <c r="B18" s="49">
        <v>1</v>
      </c>
      <c r="C18" s="50"/>
      <c r="D18" s="51" t="s">
        <v>319</v>
      </c>
      <c r="E18" s="58">
        <v>2044.6784312</v>
      </c>
      <c r="F18" s="58">
        <v>2044.6784312000002</v>
      </c>
      <c r="G18" s="58">
        <f>F18/E18*100-100</f>
        <v>0</v>
      </c>
      <c r="H18" s="58">
        <v>2044.6784312</v>
      </c>
      <c r="I18" s="58">
        <f>+K18+L18</f>
        <v>0</v>
      </c>
      <c r="J18" s="58">
        <f>+I18/F18*100</f>
        <v>0</v>
      </c>
      <c r="K18" s="58">
        <v>0</v>
      </c>
      <c r="L18" s="58">
        <v>0</v>
      </c>
      <c r="M18" s="21"/>
    </row>
    <row r="19" spans="1:13" s="47" customFormat="1" ht="12" customHeight="1">
      <c r="A19" s="18"/>
      <c r="B19" s="49">
        <v>2</v>
      </c>
      <c r="C19" s="50"/>
      <c r="D19" s="51" t="s">
        <v>297</v>
      </c>
      <c r="E19" s="58">
        <v>5488.1571396655</v>
      </c>
      <c r="F19" s="58">
        <v>5488.1571396655</v>
      </c>
      <c r="G19" s="58">
        <f aca="true" t="shared" si="0" ref="G19:G82">F19/E19*100-100</f>
        <v>0</v>
      </c>
      <c r="H19" s="58">
        <v>5488.157194870391</v>
      </c>
      <c r="I19" s="58">
        <f aca="true" t="shared" si="1" ref="I19:I82">+K19+L19</f>
        <v>0</v>
      </c>
      <c r="J19" s="58">
        <f aca="true" t="shared" si="2" ref="J19:J82">+I19/F19*100</f>
        <v>0</v>
      </c>
      <c r="K19" s="58">
        <v>0</v>
      </c>
      <c r="L19" s="58">
        <v>0</v>
      </c>
      <c r="M19" s="21"/>
    </row>
    <row r="20" spans="1:13" s="47" customFormat="1" ht="12" customHeight="1">
      <c r="A20" s="18"/>
      <c r="B20" s="49">
        <v>3</v>
      </c>
      <c r="C20" s="50"/>
      <c r="D20" s="51" t="s">
        <v>271</v>
      </c>
      <c r="E20" s="58">
        <v>543.4786176955</v>
      </c>
      <c r="F20" s="58">
        <v>543.4786176955</v>
      </c>
      <c r="G20" s="58">
        <f t="shared" si="0"/>
        <v>0</v>
      </c>
      <c r="H20" s="58">
        <v>543.4786335169819</v>
      </c>
      <c r="I20" s="58">
        <f t="shared" si="1"/>
        <v>0</v>
      </c>
      <c r="J20" s="58">
        <f t="shared" si="2"/>
        <v>0</v>
      </c>
      <c r="K20" s="58">
        <v>0</v>
      </c>
      <c r="L20" s="58">
        <v>0</v>
      </c>
      <c r="M20" s="21"/>
    </row>
    <row r="21" spans="1:13" s="47" customFormat="1" ht="12" customHeight="1">
      <c r="A21" s="18"/>
      <c r="B21" s="49">
        <v>4</v>
      </c>
      <c r="C21" s="50"/>
      <c r="D21" s="51" t="s">
        <v>277</v>
      </c>
      <c r="E21" s="58">
        <v>6551.117183628726</v>
      </c>
      <c r="F21" s="58">
        <v>6551.117183786622</v>
      </c>
      <c r="G21" s="58">
        <f t="shared" si="0"/>
        <v>2.410232013971836E-09</v>
      </c>
      <c r="H21" s="58">
        <v>5703.383576287918</v>
      </c>
      <c r="I21" s="58">
        <f t="shared" si="1"/>
        <v>1.12474367597315E-12</v>
      </c>
      <c r="J21" s="58">
        <f t="shared" si="2"/>
        <v>1.7168730835051787E-14</v>
      </c>
      <c r="K21" s="58">
        <v>0</v>
      </c>
      <c r="L21" s="58">
        <v>1.12474367597315E-12</v>
      </c>
      <c r="M21" s="21"/>
    </row>
    <row r="22" spans="1:13" s="47" customFormat="1" ht="12" customHeight="1">
      <c r="A22" s="18"/>
      <c r="B22" s="52">
        <v>5</v>
      </c>
      <c r="C22" s="50"/>
      <c r="D22" s="53" t="s">
        <v>260</v>
      </c>
      <c r="E22" s="58">
        <v>1212.363816544425</v>
      </c>
      <c r="F22" s="58">
        <v>1212.3638168752557</v>
      </c>
      <c r="G22" s="58">
        <f t="shared" si="0"/>
        <v>2.7288081128062913E-08</v>
      </c>
      <c r="H22" s="58">
        <v>1211.0974082550001</v>
      </c>
      <c r="I22" s="58">
        <f t="shared" si="1"/>
        <v>1.4059295949664374E-13</v>
      </c>
      <c r="J22" s="58">
        <f t="shared" si="2"/>
        <v>1.1596598111861156E-14</v>
      </c>
      <c r="K22" s="58">
        <v>0</v>
      </c>
      <c r="L22" s="58">
        <v>1.4059295949664374E-13</v>
      </c>
      <c r="M22" s="21"/>
    </row>
    <row r="23" spans="1:13" s="47" customFormat="1" ht="12" customHeight="1">
      <c r="A23" s="18"/>
      <c r="B23" s="52">
        <v>6</v>
      </c>
      <c r="C23" s="50"/>
      <c r="D23" s="53" t="s">
        <v>306</v>
      </c>
      <c r="E23" s="58">
        <v>6091.402078312</v>
      </c>
      <c r="F23" s="58">
        <v>6091.402078312</v>
      </c>
      <c r="G23" s="58">
        <f t="shared" si="0"/>
        <v>0</v>
      </c>
      <c r="H23" s="58">
        <v>6091.402080488538</v>
      </c>
      <c r="I23" s="58">
        <f t="shared" si="1"/>
        <v>0</v>
      </c>
      <c r="J23" s="58">
        <f t="shared" si="2"/>
        <v>0</v>
      </c>
      <c r="K23" s="58">
        <v>0</v>
      </c>
      <c r="L23" s="58">
        <v>0</v>
      </c>
      <c r="M23" s="21"/>
    </row>
    <row r="24" spans="1:13" s="47" customFormat="1" ht="12" customHeight="1">
      <c r="A24" s="18"/>
      <c r="B24" s="52">
        <v>7</v>
      </c>
      <c r="C24" s="50"/>
      <c r="D24" s="53" t="s">
        <v>62</v>
      </c>
      <c r="E24" s="58">
        <v>13874.8269049285</v>
      </c>
      <c r="F24" s="58">
        <v>13874.8269049285</v>
      </c>
      <c r="G24" s="58">
        <f t="shared" si="0"/>
        <v>0</v>
      </c>
      <c r="H24" s="58">
        <v>13874.82691937279</v>
      </c>
      <c r="I24" s="58">
        <f t="shared" si="1"/>
        <v>684.6443677757517</v>
      </c>
      <c r="J24" s="58">
        <f t="shared" si="2"/>
        <v>4.934435380469921</v>
      </c>
      <c r="K24" s="58">
        <v>0</v>
      </c>
      <c r="L24" s="58">
        <v>684.6443677757517</v>
      </c>
      <c r="M24" s="21"/>
    </row>
    <row r="25" spans="1:13" s="47" customFormat="1" ht="12" customHeight="1">
      <c r="A25" s="18"/>
      <c r="B25" s="52">
        <v>9</v>
      </c>
      <c r="C25" s="50"/>
      <c r="D25" s="53" t="s">
        <v>249</v>
      </c>
      <c r="E25" s="58">
        <v>1979.0444238534246</v>
      </c>
      <c r="F25" s="58">
        <v>1979.044424184256</v>
      </c>
      <c r="G25" s="58">
        <f t="shared" si="0"/>
        <v>1.6716711570552434E-08</v>
      </c>
      <c r="H25" s="58">
        <v>1979.0444237241</v>
      </c>
      <c r="I25" s="58">
        <f t="shared" si="1"/>
        <v>0</v>
      </c>
      <c r="J25" s="58">
        <f t="shared" si="2"/>
        <v>0</v>
      </c>
      <c r="K25" s="58">
        <v>0</v>
      </c>
      <c r="L25" s="58">
        <v>0</v>
      </c>
      <c r="M25" s="21"/>
    </row>
    <row r="26" spans="1:13" s="47" customFormat="1" ht="12" customHeight="1">
      <c r="A26" s="18"/>
      <c r="B26" s="52">
        <v>10</v>
      </c>
      <c r="C26" s="50"/>
      <c r="D26" s="53" t="s">
        <v>291</v>
      </c>
      <c r="E26" s="58">
        <v>2625.059382442244</v>
      </c>
      <c r="F26" s="58">
        <v>2625.059382442244</v>
      </c>
      <c r="G26" s="58">
        <f t="shared" si="0"/>
        <v>0</v>
      </c>
      <c r="H26" s="58">
        <v>2596.410846815056</v>
      </c>
      <c r="I26" s="58">
        <f t="shared" si="1"/>
        <v>0</v>
      </c>
      <c r="J26" s="58">
        <f t="shared" si="2"/>
        <v>0</v>
      </c>
      <c r="K26" s="58">
        <v>0</v>
      </c>
      <c r="L26" s="58">
        <v>0</v>
      </c>
      <c r="M26" s="21"/>
    </row>
    <row r="27" spans="1:13" s="47" customFormat="1" ht="12" customHeight="1">
      <c r="A27" s="18"/>
      <c r="B27" s="52">
        <v>11</v>
      </c>
      <c r="C27" s="50"/>
      <c r="D27" s="53" t="s">
        <v>251</v>
      </c>
      <c r="E27" s="58">
        <v>2105.4937440515</v>
      </c>
      <c r="F27" s="58">
        <v>2105.4937440515</v>
      </c>
      <c r="G27" s="58">
        <f t="shared" si="0"/>
        <v>0</v>
      </c>
      <c r="H27" s="58">
        <v>2105.493740292027</v>
      </c>
      <c r="I27" s="58">
        <f t="shared" si="1"/>
        <v>0</v>
      </c>
      <c r="J27" s="58">
        <f t="shared" si="2"/>
        <v>0</v>
      </c>
      <c r="K27" s="58">
        <v>0</v>
      </c>
      <c r="L27" s="58">
        <v>0</v>
      </c>
      <c r="M27" s="21"/>
    </row>
    <row r="28" spans="1:13" s="47" customFormat="1" ht="12" customHeight="1">
      <c r="A28" s="18"/>
      <c r="B28" s="52">
        <v>12</v>
      </c>
      <c r="C28" s="50"/>
      <c r="D28" s="53" t="s">
        <v>270</v>
      </c>
      <c r="E28" s="58">
        <v>3466.1956797113003</v>
      </c>
      <c r="F28" s="58">
        <v>3466.195680688756</v>
      </c>
      <c r="G28" s="58">
        <f t="shared" si="0"/>
        <v>2.8199664825478976E-08</v>
      </c>
      <c r="H28" s="58">
        <v>3466.1959129201923</v>
      </c>
      <c r="I28" s="58">
        <f t="shared" si="1"/>
        <v>5.62371837986575E-13</v>
      </c>
      <c r="J28" s="58">
        <f t="shared" si="2"/>
        <v>1.622446883537827E-14</v>
      </c>
      <c r="K28" s="58">
        <v>0</v>
      </c>
      <c r="L28" s="58">
        <v>5.62371837986575E-13</v>
      </c>
      <c r="M28" s="21"/>
    </row>
    <row r="29" spans="1:13" s="47" customFormat="1" ht="12" customHeight="1">
      <c r="A29" s="18"/>
      <c r="B29" s="52">
        <v>13</v>
      </c>
      <c r="C29" s="50"/>
      <c r="D29" s="53" t="s">
        <v>287</v>
      </c>
      <c r="E29" s="58">
        <v>1002.3330615403779</v>
      </c>
      <c r="F29" s="58">
        <v>1002.3330615403779</v>
      </c>
      <c r="G29" s="58">
        <f t="shared" si="0"/>
        <v>0</v>
      </c>
      <c r="H29" s="58">
        <v>1002.3330613103</v>
      </c>
      <c r="I29" s="58">
        <f t="shared" si="1"/>
        <v>0</v>
      </c>
      <c r="J29" s="58">
        <f t="shared" si="2"/>
        <v>0</v>
      </c>
      <c r="K29" s="58">
        <v>0</v>
      </c>
      <c r="L29" s="58">
        <v>0</v>
      </c>
      <c r="M29" s="21"/>
    </row>
    <row r="30" spans="1:13" s="47" customFormat="1" ht="12" customHeight="1">
      <c r="A30" s="18"/>
      <c r="B30" s="52">
        <v>14</v>
      </c>
      <c r="C30" s="50"/>
      <c r="D30" s="53" t="s">
        <v>250</v>
      </c>
      <c r="E30" s="58">
        <v>668.0004760025</v>
      </c>
      <c r="F30" s="58">
        <v>668.0004760025</v>
      </c>
      <c r="G30" s="58">
        <f t="shared" si="0"/>
        <v>0</v>
      </c>
      <c r="H30" s="58">
        <v>668.000470264357</v>
      </c>
      <c r="I30" s="58">
        <f t="shared" si="1"/>
        <v>0</v>
      </c>
      <c r="J30" s="58">
        <f t="shared" si="2"/>
        <v>0</v>
      </c>
      <c r="K30" s="58">
        <v>0</v>
      </c>
      <c r="L30" s="58">
        <v>0</v>
      </c>
      <c r="M30" s="21"/>
    </row>
    <row r="31" spans="1:13" s="47" customFormat="1" ht="12" customHeight="1">
      <c r="A31" s="18"/>
      <c r="B31" s="52">
        <v>15</v>
      </c>
      <c r="C31" s="50"/>
      <c r="D31" s="53" t="s">
        <v>252</v>
      </c>
      <c r="E31" s="58">
        <v>1243.5653249081222</v>
      </c>
      <c r="F31" s="58">
        <v>1243.5653249081222</v>
      </c>
      <c r="G31" s="58">
        <f t="shared" si="0"/>
        <v>0</v>
      </c>
      <c r="H31" s="58">
        <v>1243.5653251382</v>
      </c>
      <c r="I31" s="58">
        <f t="shared" si="1"/>
        <v>0</v>
      </c>
      <c r="J31" s="58">
        <f t="shared" si="2"/>
        <v>0</v>
      </c>
      <c r="K31" s="58">
        <v>0</v>
      </c>
      <c r="L31" s="58">
        <v>0</v>
      </c>
      <c r="M31" s="21"/>
    </row>
    <row r="32" spans="1:13" s="47" customFormat="1" ht="12" customHeight="1">
      <c r="A32" s="18"/>
      <c r="B32" s="52">
        <v>16</v>
      </c>
      <c r="C32" s="50"/>
      <c r="D32" s="53" t="s">
        <v>275</v>
      </c>
      <c r="E32" s="58">
        <v>1434.7525132985</v>
      </c>
      <c r="F32" s="58">
        <v>1434.7525132985</v>
      </c>
      <c r="G32" s="58">
        <f t="shared" si="0"/>
        <v>0</v>
      </c>
      <c r="H32" s="58">
        <v>1434.7517499276144</v>
      </c>
      <c r="I32" s="58">
        <f t="shared" si="1"/>
        <v>2.811859189932875E-13</v>
      </c>
      <c r="J32" s="58">
        <f t="shared" si="2"/>
        <v>1.959821755926674E-14</v>
      </c>
      <c r="K32" s="58">
        <v>0</v>
      </c>
      <c r="L32" s="58">
        <v>2.811859189932875E-13</v>
      </c>
      <c r="M32" s="21"/>
    </row>
    <row r="33" spans="1:13" s="47" customFormat="1" ht="12" customHeight="1">
      <c r="A33" s="18"/>
      <c r="B33" s="52">
        <v>17</v>
      </c>
      <c r="C33" s="50"/>
      <c r="D33" s="53" t="s">
        <v>259</v>
      </c>
      <c r="E33" s="58">
        <v>881.3771220437443</v>
      </c>
      <c r="F33" s="58">
        <v>881.3771220437443</v>
      </c>
      <c r="G33" s="58">
        <f t="shared" si="0"/>
        <v>0</v>
      </c>
      <c r="H33" s="58">
        <v>881.377170783448</v>
      </c>
      <c r="I33" s="58">
        <f t="shared" si="1"/>
        <v>0</v>
      </c>
      <c r="J33" s="58">
        <f t="shared" si="2"/>
        <v>0</v>
      </c>
      <c r="K33" s="58">
        <v>0</v>
      </c>
      <c r="L33" s="58">
        <v>0</v>
      </c>
      <c r="M33" s="21"/>
    </row>
    <row r="34" spans="1:13" s="47" customFormat="1" ht="12" customHeight="1">
      <c r="A34" s="18"/>
      <c r="B34" s="52">
        <v>18</v>
      </c>
      <c r="C34" s="50"/>
      <c r="D34" s="53" t="s">
        <v>262</v>
      </c>
      <c r="E34" s="58">
        <v>814.3544246017442</v>
      </c>
      <c r="F34" s="58">
        <v>814.3544246017442</v>
      </c>
      <c r="G34" s="58">
        <f t="shared" si="0"/>
        <v>0</v>
      </c>
      <c r="H34" s="58">
        <v>814.354431195777</v>
      </c>
      <c r="I34" s="58">
        <f t="shared" si="1"/>
        <v>1.4059295949664374E-13</v>
      </c>
      <c r="J34" s="58">
        <f t="shared" si="2"/>
        <v>1.7264345259178768E-14</v>
      </c>
      <c r="K34" s="58">
        <v>0</v>
      </c>
      <c r="L34" s="58">
        <v>1.4059295949664374E-13</v>
      </c>
      <c r="M34" s="21"/>
    </row>
    <row r="35" spans="1:13" s="47" customFormat="1" ht="12" customHeight="1">
      <c r="A35" s="18"/>
      <c r="B35" s="52">
        <v>19</v>
      </c>
      <c r="C35" s="50"/>
      <c r="D35" s="53" t="s">
        <v>253</v>
      </c>
      <c r="E35" s="58">
        <v>547.686358384</v>
      </c>
      <c r="F35" s="58">
        <v>547.686358384</v>
      </c>
      <c r="G35" s="58">
        <f t="shared" si="0"/>
        <v>0</v>
      </c>
      <c r="H35" s="58">
        <v>547.686292098555</v>
      </c>
      <c r="I35" s="58">
        <f t="shared" si="1"/>
        <v>0</v>
      </c>
      <c r="J35" s="58">
        <f t="shared" si="2"/>
        <v>0</v>
      </c>
      <c r="K35" s="58">
        <v>0</v>
      </c>
      <c r="L35" s="58">
        <v>0</v>
      </c>
      <c r="M35" s="21"/>
    </row>
    <row r="36" spans="1:13" s="47" customFormat="1" ht="12" customHeight="1">
      <c r="A36" s="18"/>
      <c r="B36" s="52">
        <v>20</v>
      </c>
      <c r="C36" s="50"/>
      <c r="D36" s="53" t="s">
        <v>257</v>
      </c>
      <c r="E36" s="58">
        <v>558.388786547</v>
      </c>
      <c r="F36" s="58">
        <v>558.388786547</v>
      </c>
      <c r="G36" s="58">
        <f t="shared" si="0"/>
        <v>0</v>
      </c>
      <c r="H36" s="58">
        <v>558.3888233502619</v>
      </c>
      <c r="I36" s="58">
        <f t="shared" si="1"/>
        <v>0</v>
      </c>
      <c r="J36" s="58">
        <f t="shared" si="2"/>
        <v>0</v>
      </c>
      <c r="K36" s="58">
        <v>0</v>
      </c>
      <c r="L36" s="58">
        <v>0</v>
      </c>
      <c r="M36" s="21"/>
    </row>
    <row r="37" spans="1:13" s="47" customFormat="1" ht="12" customHeight="1">
      <c r="A37" s="18"/>
      <c r="B37" s="52">
        <v>21</v>
      </c>
      <c r="C37" s="50"/>
      <c r="D37" s="53" t="s">
        <v>256</v>
      </c>
      <c r="E37" s="58">
        <v>721.7918865313778</v>
      </c>
      <c r="F37" s="58">
        <v>721.7918865313778</v>
      </c>
      <c r="G37" s="58">
        <f t="shared" si="0"/>
        <v>0</v>
      </c>
      <c r="H37" s="58">
        <v>721.791806363032</v>
      </c>
      <c r="I37" s="58">
        <f t="shared" si="1"/>
        <v>1.4059295949664374E-13</v>
      </c>
      <c r="J37" s="58">
        <f t="shared" si="2"/>
        <v>1.9478323616558397E-14</v>
      </c>
      <c r="K37" s="58">
        <v>0</v>
      </c>
      <c r="L37" s="58">
        <v>1.4059295949664374E-13</v>
      </c>
      <c r="M37" s="21"/>
    </row>
    <row r="38" spans="1:13" s="47" customFormat="1" ht="12" customHeight="1">
      <c r="A38" s="18"/>
      <c r="B38" s="52">
        <v>22</v>
      </c>
      <c r="C38" s="50"/>
      <c r="D38" s="53" t="s">
        <v>254</v>
      </c>
      <c r="E38" s="58">
        <v>890.1838462999999</v>
      </c>
      <c r="F38" s="58">
        <v>890.1838462999999</v>
      </c>
      <c r="G38" s="58">
        <f t="shared" si="0"/>
        <v>0</v>
      </c>
      <c r="H38" s="58">
        <v>890.1838461021331</v>
      </c>
      <c r="I38" s="58">
        <f t="shared" si="1"/>
        <v>0</v>
      </c>
      <c r="J38" s="58">
        <f t="shared" si="2"/>
        <v>0</v>
      </c>
      <c r="K38" s="58">
        <v>0</v>
      </c>
      <c r="L38" s="58">
        <v>0</v>
      </c>
      <c r="M38" s="21"/>
    </row>
    <row r="39" spans="1:13" s="47" customFormat="1" ht="12" customHeight="1">
      <c r="A39" s="18"/>
      <c r="B39" s="52">
        <v>23</v>
      </c>
      <c r="C39" s="50"/>
      <c r="D39" s="53" t="s">
        <v>258</v>
      </c>
      <c r="E39" s="58">
        <v>481.59383370899997</v>
      </c>
      <c r="F39" s="58">
        <v>481.593833709</v>
      </c>
      <c r="G39" s="58">
        <f t="shared" si="0"/>
        <v>0</v>
      </c>
      <c r="H39" s="58">
        <v>481.59382559645303</v>
      </c>
      <c r="I39" s="58">
        <f t="shared" si="1"/>
        <v>7.029647974832187E-14</v>
      </c>
      <c r="J39" s="58">
        <f t="shared" si="2"/>
        <v>1.4596632022244302E-14</v>
      </c>
      <c r="K39" s="58">
        <v>0</v>
      </c>
      <c r="L39" s="58">
        <v>7.029647974832187E-14</v>
      </c>
      <c r="M39" s="21"/>
    </row>
    <row r="40" spans="1:13" s="47" customFormat="1" ht="12" customHeight="1">
      <c r="A40" s="18"/>
      <c r="B40" s="52">
        <v>24</v>
      </c>
      <c r="C40" s="50"/>
      <c r="D40" s="53" t="s">
        <v>261</v>
      </c>
      <c r="E40" s="58">
        <v>873.1983688177255</v>
      </c>
      <c r="F40" s="58">
        <v>873.1983689756222</v>
      </c>
      <c r="G40" s="58">
        <f t="shared" si="0"/>
        <v>1.8082559449794644E-08</v>
      </c>
      <c r="H40" s="58">
        <v>873.198406404696</v>
      </c>
      <c r="I40" s="58">
        <f t="shared" si="1"/>
        <v>0</v>
      </c>
      <c r="J40" s="58">
        <f t="shared" si="2"/>
        <v>0</v>
      </c>
      <c r="K40" s="58">
        <v>0</v>
      </c>
      <c r="L40" s="58">
        <v>0</v>
      </c>
      <c r="M40" s="21"/>
    </row>
    <row r="41" spans="1:13" s="47" customFormat="1" ht="12" customHeight="1">
      <c r="A41" s="18"/>
      <c r="B41" s="52">
        <v>25</v>
      </c>
      <c r="C41" s="50"/>
      <c r="D41" s="53" t="s">
        <v>63</v>
      </c>
      <c r="E41" s="58">
        <v>2600.392985421744</v>
      </c>
      <c r="F41" s="58">
        <v>2600.392985421744</v>
      </c>
      <c r="G41" s="58">
        <f t="shared" si="0"/>
        <v>0</v>
      </c>
      <c r="H41" s="58">
        <v>2600.3929439622757</v>
      </c>
      <c r="I41" s="58">
        <f t="shared" si="1"/>
        <v>107.51289639322172</v>
      </c>
      <c r="J41" s="58">
        <f t="shared" si="2"/>
        <v>4.1344864793882214</v>
      </c>
      <c r="K41" s="58">
        <v>0</v>
      </c>
      <c r="L41" s="58">
        <v>107.51289639322172</v>
      </c>
      <c r="M41" s="21"/>
    </row>
    <row r="42" spans="1:13" s="47" customFormat="1" ht="12" customHeight="1">
      <c r="A42" s="18"/>
      <c r="B42" s="52">
        <v>26</v>
      </c>
      <c r="C42" s="50"/>
      <c r="D42" s="53" t="s">
        <v>64</v>
      </c>
      <c r="E42" s="58">
        <v>2271.8256909265</v>
      </c>
      <c r="F42" s="58">
        <v>2271.8256909265</v>
      </c>
      <c r="G42" s="58">
        <f t="shared" si="0"/>
        <v>0</v>
      </c>
      <c r="H42" s="58">
        <v>2271.8256981567893</v>
      </c>
      <c r="I42" s="58">
        <f t="shared" si="1"/>
        <v>145.04297659371232</v>
      </c>
      <c r="J42" s="58">
        <f t="shared" si="2"/>
        <v>6.384423645396872</v>
      </c>
      <c r="K42" s="58">
        <v>0</v>
      </c>
      <c r="L42" s="58">
        <v>145.04297659371232</v>
      </c>
      <c r="M42" s="21"/>
    </row>
    <row r="43" spans="1:13" s="47" customFormat="1" ht="12" customHeight="1">
      <c r="A43" s="18"/>
      <c r="B43" s="52">
        <v>27</v>
      </c>
      <c r="C43" s="50"/>
      <c r="D43" s="53" t="s">
        <v>65</v>
      </c>
      <c r="E43" s="58">
        <v>2412.7241893101505</v>
      </c>
      <c r="F43" s="58">
        <v>2412.724189798878</v>
      </c>
      <c r="G43" s="58">
        <f t="shared" si="0"/>
        <v>2.0256237576177227E-08</v>
      </c>
      <c r="H43" s="58">
        <v>2412.724149798753</v>
      </c>
      <c r="I43" s="58">
        <f t="shared" si="1"/>
        <v>48.84374893302515</v>
      </c>
      <c r="J43" s="58">
        <f t="shared" si="2"/>
        <v>2.0244232282968366</v>
      </c>
      <c r="K43" s="58">
        <v>0</v>
      </c>
      <c r="L43" s="58">
        <v>48.84374893302515</v>
      </c>
      <c r="M43" s="21"/>
    </row>
    <row r="44" spans="1:13" s="47" customFormat="1" ht="12" customHeight="1">
      <c r="A44" s="18"/>
      <c r="B44" s="49">
        <v>28</v>
      </c>
      <c r="C44" s="50"/>
      <c r="D44" s="53" t="s">
        <v>66</v>
      </c>
      <c r="E44" s="58">
        <v>6604.048584798725</v>
      </c>
      <c r="F44" s="58">
        <v>6604.048584956622</v>
      </c>
      <c r="G44" s="58">
        <f t="shared" si="0"/>
        <v>2.390905251559161E-09</v>
      </c>
      <c r="H44" s="58">
        <v>6604.048591126235</v>
      </c>
      <c r="I44" s="58">
        <f t="shared" si="1"/>
        <v>71.30048163637862</v>
      </c>
      <c r="J44" s="58">
        <f t="shared" si="2"/>
        <v>1.0796480479988313</v>
      </c>
      <c r="K44" s="58">
        <v>0</v>
      </c>
      <c r="L44" s="58">
        <v>71.30048163637862</v>
      </c>
      <c r="M44" s="21"/>
    </row>
    <row r="45" spans="1:13" s="47" customFormat="1" ht="12" customHeight="1">
      <c r="A45" s="18"/>
      <c r="B45" s="49">
        <v>29</v>
      </c>
      <c r="C45" s="50"/>
      <c r="D45" s="53" t="s">
        <v>266</v>
      </c>
      <c r="E45" s="58">
        <v>883.0056466727254</v>
      </c>
      <c r="F45" s="58">
        <v>883.0056468306221</v>
      </c>
      <c r="G45" s="58">
        <f t="shared" si="0"/>
        <v>1.7881745861814125E-08</v>
      </c>
      <c r="H45" s="58">
        <v>883.0055778072499</v>
      </c>
      <c r="I45" s="58">
        <f t="shared" si="1"/>
        <v>0</v>
      </c>
      <c r="J45" s="58">
        <f t="shared" si="2"/>
        <v>0</v>
      </c>
      <c r="K45" s="58">
        <v>0</v>
      </c>
      <c r="L45" s="58">
        <v>0</v>
      </c>
      <c r="M45" s="21"/>
    </row>
    <row r="46" spans="1:13" s="47" customFormat="1" ht="12" customHeight="1">
      <c r="A46" s="18"/>
      <c r="B46" s="76">
        <v>30</v>
      </c>
      <c r="C46" s="77"/>
      <c r="D46" s="78" t="s">
        <v>67</v>
      </c>
      <c r="E46" s="79">
        <v>2605.7261738917255</v>
      </c>
      <c r="F46" s="79">
        <v>2605.7261740496224</v>
      </c>
      <c r="G46" s="79">
        <f t="shared" si="0"/>
        <v>6.059622137399856E-09</v>
      </c>
      <c r="H46" s="79">
        <v>2605.7259690920596</v>
      </c>
      <c r="I46" s="79">
        <f t="shared" si="1"/>
        <v>64.2708433030005</v>
      </c>
      <c r="J46" s="79">
        <f t="shared" si="2"/>
        <v>2.466523303295358</v>
      </c>
      <c r="K46" s="79">
        <v>0</v>
      </c>
      <c r="L46" s="79">
        <v>64.2708433030005</v>
      </c>
      <c r="M46" s="21"/>
    </row>
    <row r="47" spans="1:13" s="47" customFormat="1" ht="12.75" customHeight="1">
      <c r="A47" s="18"/>
      <c r="B47" s="52">
        <v>31</v>
      </c>
      <c r="C47" s="50"/>
      <c r="D47" s="53" t="s">
        <v>68</v>
      </c>
      <c r="E47" s="58">
        <v>5451.856578177726</v>
      </c>
      <c r="F47" s="58">
        <v>5451.856578335623</v>
      </c>
      <c r="G47" s="58">
        <f t="shared" si="0"/>
        <v>2.896214823522314E-09</v>
      </c>
      <c r="H47" s="58">
        <v>5451.8565513853755</v>
      </c>
      <c r="I47" s="58">
        <f t="shared" si="1"/>
        <v>272.5928282900713</v>
      </c>
      <c r="J47" s="58">
        <f t="shared" si="2"/>
        <v>4.999999988504652</v>
      </c>
      <c r="K47" s="58">
        <v>0</v>
      </c>
      <c r="L47" s="58">
        <v>272.5928282900713</v>
      </c>
      <c r="M47" s="21"/>
    </row>
    <row r="48" spans="1:13" s="47" customFormat="1" ht="12" customHeight="1">
      <c r="A48" s="18"/>
      <c r="B48" s="49">
        <v>32</v>
      </c>
      <c r="C48" s="50"/>
      <c r="D48" s="53" t="s">
        <v>265</v>
      </c>
      <c r="E48" s="58">
        <v>1272.2836822874247</v>
      </c>
      <c r="F48" s="58">
        <v>1272.2836826182559</v>
      </c>
      <c r="G48" s="58">
        <f t="shared" si="0"/>
        <v>2.6002936692748335E-08</v>
      </c>
      <c r="H48" s="58">
        <v>1272.283677211425</v>
      </c>
      <c r="I48" s="58">
        <f t="shared" si="1"/>
        <v>0</v>
      </c>
      <c r="J48" s="58">
        <f t="shared" si="2"/>
        <v>0</v>
      </c>
      <c r="K48" s="58">
        <v>0</v>
      </c>
      <c r="L48" s="58">
        <v>0</v>
      </c>
      <c r="M48" s="21"/>
    </row>
    <row r="49" spans="1:13" s="47" customFormat="1" ht="12" customHeight="1">
      <c r="A49" s="18"/>
      <c r="B49" s="49">
        <v>33</v>
      </c>
      <c r="C49" s="50"/>
      <c r="D49" s="53" t="s">
        <v>278</v>
      </c>
      <c r="E49" s="58">
        <v>1535.3164764917442</v>
      </c>
      <c r="F49" s="58">
        <v>1535.3164764917442</v>
      </c>
      <c r="G49" s="58">
        <f t="shared" si="0"/>
        <v>0</v>
      </c>
      <c r="H49" s="58">
        <v>1535.3165875649945</v>
      </c>
      <c r="I49" s="58">
        <f t="shared" si="1"/>
        <v>0</v>
      </c>
      <c r="J49" s="58">
        <f t="shared" si="2"/>
        <v>0</v>
      </c>
      <c r="K49" s="58">
        <v>0</v>
      </c>
      <c r="L49" s="58">
        <v>0</v>
      </c>
      <c r="M49" s="21"/>
    </row>
    <row r="50" spans="1:13" s="47" customFormat="1" ht="12" customHeight="1">
      <c r="A50" s="18"/>
      <c r="B50" s="52">
        <v>34</v>
      </c>
      <c r="C50" s="50"/>
      <c r="D50" s="53" t="s">
        <v>263</v>
      </c>
      <c r="E50" s="58">
        <v>1434.4350951864249</v>
      </c>
      <c r="F50" s="58">
        <v>1434.4350955172556</v>
      </c>
      <c r="G50" s="58">
        <f t="shared" si="0"/>
        <v>2.306347823832766E-08</v>
      </c>
      <c r="H50" s="58">
        <v>1434.4350859552178</v>
      </c>
      <c r="I50" s="58">
        <f t="shared" si="1"/>
        <v>0</v>
      </c>
      <c r="J50" s="58">
        <f t="shared" si="2"/>
        <v>0</v>
      </c>
      <c r="K50" s="58">
        <v>0</v>
      </c>
      <c r="L50" s="58">
        <v>0</v>
      </c>
      <c r="M50" s="21"/>
    </row>
    <row r="51" spans="1:13" s="47" customFormat="1" ht="12" customHeight="1">
      <c r="A51" s="18"/>
      <c r="B51" s="52">
        <v>35</v>
      </c>
      <c r="C51" s="50"/>
      <c r="D51" s="53" t="s">
        <v>255</v>
      </c>
      <c r="E51" s="58">
        <v>801.3111706701503</v>
      </c>
      <c r="F51" s="58">
        <v>801.3111711588779</v>
      </c>
      <c r="G51" s="58">
        <f t="shared" si="0"/>
        <v>6.099098470713216E-08</v>
      </c>
      <c r="H51" s="58">
        <v>801.3111537143708</v>
      </c>
      <c r="I51" s="58">
        <f t="shared" si="1"/>
        <v>0</v>
      </c>
      <c r="J51" s="58">
        <f t="shared" si="2"/>
        <v>0</v>
      </c>
      <c r="K51" s="58">
        <v>0</v>
      </c>
      <c r="L51" s="58">
        <v>0</v>
      </c>
      <c r="M51" s="21"/>
    </row>
    <row r="52" spans="1:13" s="47" customFormat="1" ht="12" customHeight="1">
      <c r="A52" s="18"/>
      <c r="B52" s="49">
        <v>36</v>
      </c>
      <c r="C52" s="50"/>
      <c r="D52" s="53" t="s">
        <v>269</v>
      </c>
      <c r="E52" s="58">
        <v>169.93453074272549</v>
      </c>
      <c r="F52" s="58">
        <v>169.9345309006221</v>
      </c>
      <c r="G52" s="58">
        <f t="shared" si="0"/>
        <v>9.291613878303906E-08</v>
      </c>
      <c r="H52" s="58">
        <v>169.93449333810304</v>
      </c>
      <c r="I52" s="58">
        <f t="shared" si="1"/>
        <v>3.5148239874160935E-14</v>
      </c>
      <c r="J52" s="58">
        <f t="shared" si="2"/>
        <v>2.0683400653111323E-14</v>
      </c>
      <c r="K52" s="58">
        <v>0</v>
      </c>
      <c r="L52" s="58">
        <v>3.5148239874160935E-14</v>
      </c>
      <c r="M52" s="21"/>
    </row>
    <row r="53" spans="1:13" s="47" customFormat="1" ht="12" customHeight="1">
      <c r="A53" s="18"/>
      <c r="B53" s="52">
        <v>37</v>
      </c>
      <c r="C53" s="50"/>
      <c r="D53" s="53" t="s">
        <v>264</v>
      </c>
      <c r="E53" s="58">
        <v>3426.557004135378</v>
      </c>
      <c r="F53" s="58">
        <v>3426.557004135378</v>
      </c>
      <c r="G53" s="58">
        <f t="shared" si="0"/>
        <v>0</v>
      </c>
      <c r="H53" s="58">
        <v>3426.556958000156</v>
      </c>
      <c r="I53" s="58">
        <f t="shared" si="1"/>
        <v>0</v>
      </c>
      <c r="J53" s="58">
        <f t="shared" si="2"/>
        <v>0</v>
      </c>
      <c r="K53" s="58">
        <v>0</v>
      </c>
      <c r="L53" s="58">
        <v>0</v>
      </c>
      <c r="M53" s="21"/>
    </row>
    <row r="54" spans="1:13" s="47" customFormat="1" ht="12" customHeight="1">
      <c r="A54" s="18"/>
      <c r="B54" s="48">
        <v>38</v>
      </c>
      <c r="C54" s="50"/>
      <c r="D54" s="53" t="s">
        <v>69</v>
      </c>
      <c r="E54" s="58">
        <v>2252.091722482</v>
      </c>
      <c r="F54" s="58">
        <v>2252.091722482</v>
      </c>
      <c r="G54" s="58">
        <f t="shared" si="0"/>
        <v>0</v>
      </c>
      <c r="H54" s="58">
        <v>2252.0916417540543</v>
      </c>
      <c r="I54" s="58">
        <f t="shared" si="1"/>
        <v>103.22944485206513</v>
      </c>
      <c r="J54" s="58">
        <f t="shared" si="2"/>
        <v>4.583714056650293</v>
      </c>
      <c r="K54" s="58">
        <v>0</v>
      </c>
      <c r="L54" s="58">
        <v>103.22944485206513</v>
      </c>
      <c r="M54" s="21"/>
    </row>
    <row r="55" spans="1:13" s="47" customFormat="1" ht="12" customHeight="1">
      <c r="A55" s="18"/>
      <c r="B55" s="48">
        <v>39</v>
      </c>
      <c r="C55" s="50"/>
      <c r="D55" s="53" t="s">
        <v>70</v>
      </c>
      <c r="E55" s="58">
        <v>1299.4426493509998</v>
      </c>
      <c r="F55" s="58">
        <v>1299.4426493510002</v>
      </c>
      <c r="G55" s="58">
        <f t="shared" si="0"/>
        <v>0</v>
      </c>
      <c r="H55" s="58">
        <v>1299.442614932424</v>
      </c>
      <c r="I55" s="58">
        <f t="shared" si="1"/>
        <v>52.662718372449916</v>
      </c>
      <c r="J55" s="58">
        <f t="shared" si="2"/>
        <v>4.052715862354682</v>
      </c>
      <c r="K55" s="58">
        <v>0</v>
      </c>
      <c r="L55" s="58">
        <v>52.662718372449916</v>
      </c>
      <c r="M55" s="21"/>
    </row>
    <row r="56" spans="1:13" s="47" customFormat="1" ht="12" customHeight="1">
      <c r="A56" s="18"/>
      <c r="B56" s="48">
        <v>40</v>
      </c>
      <c r="C56" s="50"/>
      <c r="D56" s="53" t="s">
        <v>289</v>
      </c>
      <c r="E56" s="58">
        <v>292.894803287</v>
      </c>
      <c r="F56" s="58">
        <v>292.894803287</v>
      </c>
      <c r="G56" s="58">
        <f t="shared" si="0"/>
        <v>0</v>
      </c>
      <c r="H56" s="58">
        <v>292.89479781179966</v>
      </c>
      <c r="I56" s="58">
        <f t="shared" si="1"/>
        <v>0</v>
      </c>
      <c r="J56" s="58">
        <f t="shared" si="2"/>
        <v>0</v>
      </c>
      <c r="K56" s="58">
        <v>0</v>
      </c>
      <c r="L56" s="58">
        <v>0</v>
      </c>
      <c r="M56" s="21"/>
    </row>
    <row r="57" spans="1:13" s="47" customFormat="1" ht="12" customHeight="1">
      <c r="A57" s="18"/>
      <c r="B57" s="48">
        <v>41</v>
      </c>
      <c r="C57" s="50"/>
      <c r="D57" s="53" t="s">
        <v>71</v>
      </c>
      <c r="E57" s="58">
        <v>4893.338565081</v>
      </c>
      <c r="F57" s="58">
        <v>4893.3385650810005</v>
      </c>
      <c r="G57" s="58">
        <f t="shared" si="0"/>
        <v>0</v>
      </c>
      <c r="H57" s="58">
        <v>4893.338532943035</v>
      </c>
      <c r="I57" s="58">
        <f t="shared" si="1"/>
        <v>244.66692755310672</v>
      </c>
      <c r="J57" s="58">
        <f t="shared" si="2"/>
        <v>4.999999985675561</v>
      </c>
      <c r="K57" s="58">
        <v>0</v>
      </c>
      <c r="L57" s="58">
        <v>244.66692755310672</v>
      </c>
      <c r="M57" s="21"/>
    </row>
    <row r="58" spans="1:13" s="47" customFormat="1" ht="12" customHeight="1">
      <c r="A58" s="18"/>
      <c r="B58" s="48">
        <v>42</v>
      </c>
      <c r="C58" s="50"/>
      <c r="D58" s="53" t="s">
        <v>72</v>
      </c>
      <c r="E58" s="58">
        <v>2125.043141698244</v>
      </c>
      <c r="F58" s="58">
        <v>2125.043141698244</v>
      </c>
      <c r="G58" s="58">
        <f t="shared" si="0"/>
        <v>0</v>
      </c>
      <c r="H58" s="58">
        <v>2125.043186701024</v>
      </c>
      <c r="I58" s="58">
        <f t="shared" si="1"/>
        <v>109.83149637488438</v>
      </c>
      <c r="J58" s="58">
        <f t="shared" si="2"/>
        <v>5.1684360764135695</v>
      </c>
      <c r="K58" s="58">
        <v>0</v>
      </c>
      <c r="L58" s="58">
        <v>109.83149637488438</v>
      </c>
      <c r="M58" s="21"/>
    </row>
    <row r="59" spans="1:13" s="47" customFormat="1" ht="12" customHeight="1">
      <c r="A59" s="18"/>
      <c r="B59" s="48">
        <v>43</v>
      </c>
      <c r="C59" s="50"/>
      <c r="D59" s="53" t="s">
        <v>73</v>
      </c>
      <c r="E59" s="58">
        <v>865.663376192</v>
      </c>
      <c r="F59" s="58">
        <v>865.663376192</v>
      </c>
      <c r="G59" s="58">
        <f t="shared" si="0"/>
        <v>0</v>
      </c>
      <c r="H59" s="58">
        <v>865.6633285060527</v>
      </c>
      <c r="I59" s="58">
        <f t="shared" si="1"/>
        <v>43.28316635888212</v>
      </c>
      <c r="J59" s="58">
        <f t="shared" si="2"/>
        <v>4.999999716897128</v>
      </c>
      <c r="K59" s="58">
        <v>0</v>
      </c>
      <c r="L59" s="58">
        <v>43.28316635888212</v>
      </c>
      <c r="M59" s="21"/>
    </row>
    <row r="60" spans="1:13" s="47" customFormat="1" ht="12" customHeight="1">
      <c r="A60" s="18"/>
      <c r="B60" s="48">
        <v>44</v>
      </c>
      <c r="C60" s="50"/>
      <c r="D60" s="53" t="s">
        <v>268</v>
      </c>
      <c r="E60" s="58">
        <v>435.2480399</v>
      </c>
      <c r="F60" s="58">
        <v>435.24803990000004</v>
      </c>
      <c r="G60" s="58">
        <f t="shared" si="0"/>
        <v>0</v>
      </c>
      <c r="H60" s="58">
        <v>435.2480399</v>
      </c>
      <c r="I60" s="58">
        <f t="shared" si="1"/>
        <v>0</v>
      </c>
      <c r="J60" s="58">
        <f t="shared" si="2"/>
        <v>0</v>
      </c>
      <c r="K60" s="58">
        <v>0</v>
      </c>
      <c r="L60" s="58">
        <v>0</v>
      </c>
      <c r="M60" s="21"/>
    </row>
    <row r="61" spans="1:13" s="47" customFormat="1" ht="12" customHeight="1">
      <c r="A61" s="18"/>
      <c r="B61" s="48">
        <v>45</v>
      </c>
      <c r="C61" s="50"/>
      <c r="D61" s="53" t="s">
        <v>74</v>
      </c>
      <c r="E61" s="58">
        <v>1133.650483652</v>
      </c>
      <c r="F61" s="58">
        <v>1133.650483652</v>
      </c>
      <c r="G61" s="58">
        <f t="shared" si="0"/>
        <v>0</v>
      </c>
      <c r="H61" s="58">
        <v>1133.6504985191536</v>
      </c>
      <c r="I61" s="58">
        <f t="shared" si="1"/>
        <v>56.6825246684881</v>
      </c>
      <c r="J61" s="58">
        <f t="shared" si="2"/>
        <v>5.000000042860485</v>
      </c>
      <c r="K61" s="58">
        <v>0</v>
      </c>
      <c r="L61" s="58">
        <v>56.6825246684881</v>
      </c>
      <c r="M61" s="21"/>
    </row>
    <row r="62" spans="1:13" s="47" customFormat="1" ht="12" customHeight="1">
      <c r="A62" s="18"/>
      <c r="B62" s="48">
        <v>46</v>
      </c>
      <c r="C62" s="50"/>
      <c r="D62" s="53" t="s">
        <v>267</v>
      </c>
      <c r="E62" s="58">
        <v>423.467632321</v>
      </c>
      <c r="F62" s="58">
        <v>423.467632321</v>
      </c>
      <c r="G62" s="58">
        <f t="shared" si="0"/>
        <v>0</v>
      </c>
      <c r="H62" s="58">
        <v>423.46754427018504</v>
      </c>
      <c r="I62" s="58">
        <f t="shared" si="1"/>
        <v>0</v>
      </c>
      <c r="J62" s="58">
        <f t="shared" si="2"/>
        <v>0</v>
      </c>
      <c r="K62" s="58">
        <v>0</v>
      </c>
      <c r="L62" s="58">
        <v>0</v>
      </c>
      <c r="M62" s="21"/>
    </row>
    <row r="63" spans="1:13" s="47" customFormat="1" ht="12" customHeight="1">
      <c r="A63" s="18"/>
      <c r="B63" s="48">
        <v>47</v>
      </c>
      <c r="C63" s="50"/>
      <c r="D63" s="53" t="s">
        <v>272</v>
      </c>
      <c r="E63" s="58">
        <v>886.4267868172442</v>
      </c>
      <c r="F63" s="58">
        <v>886.4267868172442</v>
      </c>
      <c r="G63" s="58">
        <f t="shared" si="0"/>
        <v>0</v>
      </c>
      <c r="H63" s="58">
        <v>886.4267290215118</v>
      </c>
      <c r="I63" s="58">
        <f t="shared" si="1"/>
        <v>2.811859189932875E-13</v>
      </c>
      <c r="J63" s="58">
        <f t="shared" si="2"/>
        <v>3.172127954333356E-14</v>
      </c>
      <c r="K63" s="58">
        <v>0</v>
      </c>
      <c r="L63" s="58">
        <v>2.811859189932875E-13</v>
      </c>
      <c r="M63" s="21"/>
    </row>
    <row r="64" spans="1:13" s="47" customFormat="1" ht="12" customHeight="1">
      <c r="A64" s="18"/>
      <c r="B64" s="48">
        <v>48</v>
      </c>
      <c r="C64" s="50"/>
      <c r="D64" s="53" t="s">
        <v>75</v>
      </c>
      <c r="E64" s="58">
        <v>1108.0921610383004</v>
      </c>
      <c r="F64" s="58">
        <v>1108.0921620157558</v>
      </c>
      <c r="G64" s="58">
        <f t="shared" si="0"/>
        <v>8.821065478059609E-08</v>
      </c>
      <c r="H64" s="58">
        <v>1108.0920824366026</v>
      </c>
      <c r="I64" s="58">
        <f t="shared" si="1"/>
        <v>80.88660696407253</v>
      </c>
      <c r="J64" s="58">
        <f t="shared" si="2"/>
        <v>7.299628111882847</v>
      </c>
      <c r="K64" s="58">
        <v>0</v>
      </c>
      <c r="L64" s="58">
        <v>80.88660696407253</v>
      </c>
      <c r="M64" s="21"/>
    </row>
    <row r="65" spans="1:13" s="47" customFormat="1" ht="12" customHeight="1">
      <c r="A65" s="18"/>
      <c r="B65" s="48">
        <v>49</v>
      </c>
      <c r="C65" s="50"/>
      <c r="D65" s="53" t="s">
        <v>76</v>
      </c>
      <c r="E65" s="58">
        <v>2510.061199909378</v>
      </c>
      <c r="F65" s="58">
        <v>2510.061199909378</v>
      </c>
      <c r="G65" s="58">
        <f t="shared" si="0"/>
        <v>0</v>
      </c>
      <c r="H65" s="58">
        <v>2510.0612045542093</v>
      </c>
      <c r="I65" s="58">
        <f t="shared" si="1"/>
        <v>125.5030601905799</v>
      </c>
      <c r="J65" s="58">
        <f t="shared" si="2"/>
        <v>5.000000007773157</v>
      </c>
      <c r="K65" s="58">
        <v>0</v>
      </c>
      <c r="L65" s="58">
        <v>125.5030601905799</v>
      </c>
      <c r="M65" s="21"/>
    </row>
    <row r="66" spans="1:13" s="47" customFormat="1" ht="12" customHeight="1">
      <c r="A66" s="18"/>
      <c r="B66" s="48">
        <v>50</v>
      </c>
      <c r="C66" s="50"/>
      <c r="D66" s="53" t="s">
        <v>77</v>
      </c>
      <c r="E66" s="58">
        <v>3016.9230049887447</v>
      </c>
      <c r="F66" s="58">
        <v>3016.9230049887447</v>
      </c>
      <c r="G66" s="58">
        <f t="shared" si="0"/>
        <v>0</v>
      </c>
      <c r="H66" s="58">
        <v>3016.922998019099</v>
      </c>
      <c r="I66" s="58">
        <f t="shared" si="1"/>
        <v>200.17845781937382</v>
      </c>
      <c r="J66" s="58">
        <f t="shared" si="2"/>
        <v>6.635186164458334</v>
      </c>
      <c r="K66" s="58">
        <v>0</v>
      </c>
      <c r="L66" s="58">
        <v>200.17845781937382</v>
      </c>
      <c r="M66" s="21"/>
    </row>
    <row r="67" spans="1:13" s="47" customFormat="1" ht="12" customHeight="1">
      <c r="A67" s="18"/>
      <c r="B67" s="48">
        <v>51</v>
      </c>
      <c r="C67" s="50"/>
      <c r="D67" s="53" t="s">
        <v>307</v>
      </c>
      <c r="E67" s="58">
        <v>566.3808716572443</v>
      </c>
      <c r="F67" s="58">
        <v>566.3808716572443</v>
      </c>
      <c r="G67" s="58">
        <f t="shared" si="0"/>
        <v>0</v>
      </c>
      <c r="H67" s="58">
        <v>566.3810959058671</v>
      </c>
      <c r="I67" s="58">
        <f t="shared" si="1"/>
        <v>7.029647974832187E-14</v>
      </c>
      <c r="J67" s="58">
        <f t="shared" si="2"/>
        <v>1.2411520809774641E-14</v>
      </c>
      <c r="K67" s="58">
        <v>0</v>
      </c>
      <c r="L67" s="58">
        <v>7.029647974832187E-14</v>
      </c>
      <c r="M67" s="21"/>
    </row>
    <row r="68" spans="1:13" s="47" customFormat="1" ht="12" customHeight="1">
      <c r="A68" s="18"/>
      <c r="B68" s="48">
        <v>52</v>
      </c>
      <c r="C68" s="50"/>
      <c r="D68" s="53" t="s">
        <v>245</v>
      </c>
      <c r="E68" s="58">
        <v>544.4532710934249</v>
      </c>
      <c r="F68" s="58">
        <v>544.4532714242558</v>
      </c>
      <c r="G68" s="58">
        <f t="shared" si="0"/>
        <v>6.076388103792851E-08</v>
      </c>
      <c r="H68" s="58">
        <v>544.4532786369485</v>
      </c>
      <c r="I68" s="58">
        <f t="shared" si="1"/>
        <v>34.55898908950322</v>
      </c>
      <c r="J68" s="58">
        <f t="shared" si="2"/>
        <v>6.347466514270189</v>
      </c>
      <c r="K68" s="58">
        <v>0</v>
      </c>
      <c r="L68" s="58">
        <v>34.55898908950322</v>
      </c>
      <c r="M68" s="21"/>
    </row>
    <row r="69" spans="1:13" s="47" customFormat="1" ht="12" customHeight="1">
      <c r="A69" s="18"/>
      <c r="B69" s="48">
        <v>53</v>
      </c>
      <c r="C69" s="50"/>
      <c r="D69" s="53" t="s">
        <v>308</v>
      </c>
      <c r="E69" s="58">
        <v>329.8314871344248</v>
      </c>
      <c r="F69" s="58">
        <v>329.83148746525586</v>
      </c>
      <c r="G69" s="58">
        <f t="shared" si="0"/>
        <v>1.0030305475083878E-07</v>
      </c>
      <c r="H69" s="58">
        <v>329.8314796661276</v>
      </c>
      <c r="I69" s="58">
        <f t="shared" si="1"/>
        <v>0</v>
      </c>
      <c r="J69" s="58">
        <f t="shared" si="2"/>
        <v>0</v>
      </c>
      <c r="K69" s="58">
        <v>0</v>
      </c>
      <c r="L69" s="58">
        <v>0</v>
      </c>
      <c r="M69" s="21"/>
    </row>
    <row r="70" spans="1:13" s="47" customFormat="1" ht="12" customHeight="1">
      <c r="A70" s="18"/>
      <c r="B70" s="48">
        <v>54</v>
      </c>
      <c r="C70" s="50"/>
      <c r="D70" s="53" t="s">
        <v>298</v>
      </c>
      <c r="E70" s="58">
        <v>514.229007797378</v>
      </c>
      <c r="F70" s="58">
        <v>514.229007797378</v>
      </c>
      <c r="G70" s="58">
        <f t="shared" si="0"/>
        <v>0</v>
      </c>
      <c r="H70" s="58">
        <v>514.2290169011627</v>
      </c>
      <c r="I70" s="58">
        <f t="shared" si="1"/>
        <v>0</v>
      </c>
      <c r="J70" s="58">
        <f t="shared" si="2"/>
        <v>0</v>
      </c>
      <c r="K70" s="58">
        <v>0</v>
      </c>
      <c r="L70" s="58">
        <v>0</v>
      </c>
      <c r="M70" s="21"/>
    </row>
    <row r="71" spans="1:13" s="47" customFormat="1" ht="12" customHeight="1">
      <c r="A71" s="18"/>
      <c r="B71" s="48">
        <v>55</v>
      </c>
      <c r="C71" s="50"/>
      <c r="D71" s="53" t="s">
        <v>326</v>
      </c>
      <c r="E71" s="58">
        <v>419.0590761841221</v>
      </c>
      <c r="F71" s="58">
        <v>419.0590761841221</v>
      </c>
      <c r="G71" s="58">
        <f t="shared" si="0"/>
        <v>0</v>
      </c>
      <c r="H71" s="58">
        <v>419.059009930888</v>
      </c>
      <c r="I71" s="58">
        <f t="shared" si="1"/>
        <v>0</v>
      </c>
      <c r="J71" s="58">
        <f t="shared" si="2"/>
        <v>0</v>
      </c>
      <c r="K71" s="58">
        <v>0</v>
      </c>
      <c r="L71" s="58">
        <v>0</v>
      </c>
      <c r="M71" s="21"/>
    </row>
    <row r="72" spans="1:13" s="47" customFormat="1" ht="12" customHeight="1">
      <c r="A72" s="18"/>
      <c r="B72" s="48">
        <v>57</v>
      </c>
      <c r="C72" s="50"/>
      <c r="D72" s="53" t="s">
        <v>78</v>
      </c>
      <c r="E72" s="58">
        <v>272.23742866674417</v>
      </c>
      <c r="F72" s="58">
        <v>272.23742866674417</v>
      </c>
      <c r="G72" s="58">
        <f t="shared" si="0"/>
        <v>0</v>
      </c>
      <c r="H72" s="58">
        <v>272.2374360810985</v>
      </c>
      <c r="I72" s="58">
        <f t="shared" si="1"/>
        <v>14.328286165127976</v>
      </c>
      <c r="J72" s="58">
        <f t="shared" si="2"/>
        <v>5.263158058500382</v>
      </c>
      <c r="K72" s="58">
        <v>0</v>
      </c>
      <c r="L72" s="58">
        <v>14.328286165127976</v>
      </c>
      <c r="M72" s="21"/>
    </row>
    <row r="73" spans="1:13" s="47" customFormat="1" ht="12" customHeight="1">
      <c r="A73" s="18"/>
      <c r="B73" s="48">
        <v>58</v>
      </c>
      <c r="C73" s="50"/>
      <c r="D73" s="53" t="s">
        <v>79</v>
      </c>
      <c r="E73" s="58">
        <v>1542.9741272587444</v>
      </c>
      <c r="F73" s="58">
        <v>1542.9741272587444</v>
      </c>
      <c r="G73" s="58">
        <f t="shared" si="0"/>
        <v>0</v>
      </c>
      <c r="H73" s="58">
        <v>1542.9739449180731</v>
      </c>
      <c r="I73" s="58">
        <f t="shared" si="1"/>
        <v>77.14869858862752</v>
      </c>
      <c r="J73" s="58">
        <f t="shared" si="2"/>
        <v>4.99999949614776</v>
      </c>
      <c r="K73" s="58">
        <v>0</v>
      </c>
      <c r="L73" s="58">
        <v>77.14869858862752</v>
      </c>
      <c r="M73" s="21"/>
    </row>
    <row r="74" spans="1:13" s="47" customFormat="1" ht="12" customHeight="1">
      <c r="A74" s="18"/>
      <c r="B74" s="48">
        <v>59</v>
      </c>
      <c r="C74" s="50"/>
      <c r="D74" s="53" t="s">
        <v>309</v>
      </c>
      <c r="E74" s="58">
        <v>599.3910436434248</v>
      </c>
      <c r="F74" s="58">
        <v>599.3910439742558</v>
      </c>
      <c r="G74" s="58">
        <f t="shared" si="0"/>
        <v>5.519451917734841E-08</v>
      </c>
      <c r="H74" s="58">
        <v>599.3910528641795</v>
      </c>
      <c r="I74" s="58">
        <f t="shared" si="1"/>
        <v>0</v>
      </c>
      <c r="J74" s="58">
        <f t="shared" si="2"/>
        <v>0</v>
      </c>
      <c r="K74" s="58">
        <v>0</v>
      </c>
      <c r="L74" s="58">
        <v>0</v>
      </c>
      <c r="M74" s="21"/>
    </row>
    <row r="75" spans="1:13" s="47" customFormat="1" ht="12" customHeight="1">
      <c r="A75" s="18"/>
      <c r="B75" s="48">
        <v>60</v>
      </c>
      <c r="C75" s="50"/>
      <c r="D75" s="53" t="s">
        <v>310</v>
      </c>
      <c r="E75" s="58">
        <v>2243.0285430371223</v>
      </c>
      <c r="F75" s="58">
        <v>2243.0285430371223</v>
      </c>
      <c r="G75" s="58">
        <f t="shared" si="0"/>
        <v>0</v>
      </c>
      <c r="H75" s="58">
        <v>2243.028537548729</v>
      </c>
      <c r="I75" s="58">
        <f t="shared" si="1"/>
        <v>0</v>
      </c>
      <c r="J75" s="58">
        <f t="shared" si="2"/>
        <v>0</v>
      </c>
      <c r="K75" s="58">
        <v>0</v>
      </c>
      <c r="L75" s="58">
        <v>0</v>
      </c>
      <c r="M75" s="21"/>
    </row>
    <row r="76" spans="1:13" s="47" customFormat="1" ht="12" customHeight="1">
      <c r="A76" s="18"/>
      <c r="B76" s="48">
        <v>61</v>
      </c>
      <c r="C76" s="50"/>
      <c r="D76" s="53" t="s">
        <v>80</v>
      </c>
      <c r="E76" s="58">
        <v>1523.3321082993782</v>
      </c>
      <c r="F76" s="58">
        <v>1523.3321082993782</v>
      </c>
      <c r="G76" s="58">
        <f t="shared" si="0"/>
        <v>0</v>
      </c>
      <c r="H76" s="58">
        <v>1523.3321080779094</v>
      </c>
      <c r="I76" s="58">
        <f t="shared" si="1"/>
        <v>80.17537411133414</v>
      </c>
      <c r="J76" s="58">
        <f t="shared" si="2"/>
        <v>5.263157894101014</v>
      </c>
      <c r="K76" s="58">
        <v>0</v>
      </c>
      <c r="L76" s="58">
        <v>80.17537411133414</v>
      </c>
      <c r="M76" s="21"/>
    </row>
    <row r="77" spans="1:13" s="47" customFormat="1" ht="12" customHeight="1">
      <c r="A77" s="18"/>
      <c r="B77" s="48">
        <v>62</v>
      </c>
      <c r="C77" s="50"/>
      <c r="D77" s="53" t="s">
        <v>81</v>
      </c>
      <c r="E77" s="58">
        <v>17012.37758757215</v>
      </c>
      <c r="F77" s="58">
        <v>17012.377588060877</v>
      </c>
      <c r="G77" s="58">
        <f t="shared" si="0"/>
        <v>2.8727669132422307E-09</v>
      </c>
      <c r="H77" s="58">
        <v>12545.28243605298</v>
      </c>
      <c r="I77" s="58">
        <f t="shared" si="1"/>
        <v>2861.426911375723</v>
      </c>
      <c r="J77" s="58">
        <f t="shared" si="2"/>
        <v>16.819676712230073</v>
      </c>
      <c r="K77" s="58">
        <v>0</v>
      </c>
      <c r="L77" s="58">
        <v>2861.426911375723</v>
      </c>
      <c r="M77" s="21"/>
    </row>
    <row r="78" spans="1:13" s="47" customFormat="1" ht="12" customHeight="1">
      <c r="A78" s="18"/>
      <c r="B78" s="48">
        <v>63</v>
      </c>
      <c r="C78" s="50"/>
      <c r="D78" s="53" t="s">
        <v>82</v>
      </c>
      <c r="E78" s="58">
        <v>16491.904213942726</v>
      </c>
      <c r="F78" s="58">
        <v>16491.90421410062</v>
      </c>
      <c r="G78" s="58">
        <f t="shared" si="0"/>
        <v>9.574137038725894E-10</v>
      </c>
      <c r="H78" s="58">
        <v>16491.903961632812</v>
      </c>
      <c r="I78" s="58">
        <f t="shared" si="1"/>
        <v>10510.19576698861</v>
      </c>
      <c r="J78" s="58">
        <f t="shared" si="2"/>
        <v>63.72942524127908</v>
      </c>
      <c r="K78" s="58">
        <v>0</v>
      </c>
      <c r="L78" s="58">
        <v>10510.19576698861</v>
      </c>
      <c r="M78" s="21"/>
    </row>
    <row r="79" spans="1:13" s="47" customFormat="1" ht="12" customHeight="1">
      <c r="A79" s="18"/>
      <c r="B79" s="80">
        <v>64</v>
      </c>
      <c r="C79" s="77"/>
      <c r="D79" s="78" t="s">
        <v>292</v>
      </c>
      <c r="E79" s="79">
        <v>132.44081200412208</v>
      </c>
      <c r="F79" s="79">
        <v>132.44081200412208</v>
      </c>
      <c r="G79" s="79">
        <f t="shared" si="0"/>
        <v>0</v>
      </c>
      <c r="H79" s="79">
        <v>132.44077645926168</v>
      </c>
      <c r="I79" s="79">
        <f t="shared" si="1"/>
        <v>1.7574119937080468E-14</v>
      </c>
      <c r="J79" s="79">
        <f t="shared" si="2"/>
        <v>1.3269414216920908E-14</v>
      </c>
      <c r="K79" s="79">
        <v>0</v>
      </c>
      <c r="L79" s="79">
        <v>1.7574119937080468E-14</v>
      </c>
      <c r="M79" s="21"/>
    </row>
    <row r="80" spans="1:13" s="47" customFormat="1" ht="12" customHeight="1">
      <c r="A80" s="18"/>
      <c r="B80" s="48">
        <v>65</v>
      </c>
      <c r="C80" s="50"/>
      <c r="D80" s="53" t="s">
        <v>83</v>
      </c>
      <c r="E80" s="58">
        <v>1351.7386800273778</v>
      </c>
      <c r="F80" s="58">
        <v>1351.7386800273778</v>
      </c>
      <c r="G80" s="58">
        <f t="shared" si="0"/>
        <v>0</v>
      </c>
      <c r="H80" s="58">
        <v>1351.738687827826</v>
      </c>
      <c r="I80" s="58">
        <f t="shared" si="1"/>
        <v>69.45648804608483</v>
      </c>
      <c r="J80" s="58">
        <f t="shared" si="2"/>
        <v>5.1383073572088716</v>
      </c>
      <c r="K80" s="58">
        <v>0</v>
      </c>
      <c r="L80" s="58">
        <v>69.45648804608483</v>
      </c>
      <c r="M80" s="21"/>
    </row>
    <row r="81" spans="1:13" s="47" customFormat="1" ht="12" customHeight="1">
      <c r="A81" s="18"/>
      <c r="B81" s="48">
        <v>66</v>
      </c>
      <c r="C81" s="50"/>
      <c r="D81" s="53" t="s">
        <v>84</v>
      </c>
      <c r="E81" s="58">
        <v>1483.460146553</v>
      </c>
      <c r="F81" s="58">
        <v>1483.460146553</v>
      </c>
      <c r="G81" s="58">
        <f t="shared" si="0"/>
        <v>0</v>
      </c>
      <c r="H81" s="58">
        <v>1483.4601193554454</v>
      </c>
      <c r="I81" s="58">
        <f t="shared" si="1"/>
        <v>90.53628587612438</v>
      </c>
      <c r="J81" s="58">
        <f t="shared" si="2"/>
        <v>6.103048072204464</v>
      </c>
      <c r="K81" s="58">
        <v>0</v>
      </c>
      <c r="L81" s="58">
        <v>90.53628587612438</v>
      </c>
      <c r="M81" s="21"/>
    </row>
    <row r="82" spans="1:13" s="47" customFormat="1" ht="12" customHeight="1">
      <c r="A82" s="18"/>
      <c r="B82" s="48">
        <v>67</v>
      </c>
      <c r="C82" s="50"/>
      <c r="D82" s="53" t="s">
        <v>276</v>
      </c>
      <c r="E82" s="58">
        <v>404.687283883</v>
      </c>
      <c r="F82" s="58">
        <v>404.687283883</v>
      </c>
      <c r="G82" s="58">
        <f t="shared" si="0"/>
        <v>0</v>
      </c>
      <c r="H82" s="58">
        <v>404.68722058932497</v>
      </c>
      <c r="I82" s="58">
        <f t="shared" si="1"/>
        <v>0</v>
      </c>
      <c r="J82" s="58">
        <f t="shared" si="2"/>
        <v>0</v>
      </c>
      <c r="K82" s="58">
        <v>0</v>
      </c>
      <c r="L82" s="58">
        <v>0</v>
      </c>
      <c r="M82" s="21"/>
    </row>
    <row r="83" spans="1:13" s="47" customFormat="1" ht="12" customHeight="1">
      <c r="A83" s="18"/>
      <c r="B83" s="48">
        <v>68</v>
      </c>
      <c r="C83" s="50"/>
      <c r="D83" s="53" t="s">
        <v>85</v>
      </c>
      <c r="E83" s="58">
        <v>1836.8965731864248</v>
      </c>
      <c r="F83" s="58">
        <v>1836.896573517256</v>
      </c>
      <c r="G83" s="58">
        <f aca="true" t="shared" si="3" ref="G83:G146">F83/E83*100-100</f>
        <v>1.8010325675277272E-08</v>
      </c>
      <c r="H83" s="58">
        <v>1836.8965656673467</v>
      </c>
      <c r="I83" s="58">
        <f aca="true" t="shared" si="4" ref="I83:I146">+K83+L83</f>
        <v>622.5500796914345</v>
      </c>
      <c r="J83" s="58">
        <f aca="true" t="shared" si="5" ref="J83:J146">+I83/F83*100</f>
        <v>33.89140622650228</v>
      </c>
      <c r="K83" s="58">
        <v>0</v>
      </c>
      <c r="L83" s="58">
        <v>622.5500796914345</v>
      </c>
      <c r="M83" s="21"/>
    </row>
    <row r="84" spans="1:13" s="47" customFormat="1" ht="12" customHeight="1">
      <c r="A84" s="18"/>
      <c r="B84" s="48">
        <v>69</v>
      </c>
      <c r="C84" s="50"/>
      <c r="D84" s="53" t="s">
        <v>273</v>
      </c>
      <c r="E84" s="58">
        <v>657.1270513074248</v>
      </c>
      <c r="F84" s="58">
        <v>657.1270516382558</v>
      </c>
      <c r="G84" s="58">
        <f t="shared" si="3"/>
        <v>5.034506500578573E-08</v>
      </c>
      <c r="H84" s="58">
        <v>657.1270517787773</v>
      </c>
      <c r="I84" s="58">
        <f t="shared" si="4"/>
        <v>0</v>
      </c>
      <c r="J84" s="58">
        <f t="shared" si="5"/>
        <v>0</v>
      </c>
      <c r="K84" s="58">
        <v>0</v>
      </c>
      <c r="L84" s="58">
        <v>0</v>
      </c>
      <c r="M84" s="21"/>
    </row>
    <row r="85" spans="1:13" s="47" customFormat="1" ht="12" customHeight="1">
      <c r="A85" s="18"/>
      <c r="B85" s="48">
        <v>70</v>
      </c>
      <c r="C85" s="50"/>
      <c r="D85" s="53" t="s">
        <v>86</v>
      </c>
      <c r="E85" s="58">
        <v>734.3246634904248</v>
      </c>
      <c r="F85" s="58">
        <v>734.3246638212557</v>
      </c>
      <c r="G85" s="58">
        <f t="shared" si="3"/>
        <v>4.5052402697365324E-08</v>
      </c>
      <c r="H85" s="58">
        <v>734.3246576145181</v>
      </c>
      <c r="I85" s="58">
        <f t="shared" si="4"/>
        <v>36.716232878986396</v>
      </c>
      <c r="J85" s="58">
        <f t="shared" si="5"/>
        <v>4.999999957501579</v>
      </c>
      <c r="K85" s="58">
        <v>0</v>
      </c>
      <c r="L85" s="58">
        <v>36.716232878986396</v>
      </c>
      <c r="M85" s="21"/>
    </row>
    <row r="86" spans="1:13" s="47" customFormat="1" ht="12" customHeight="1">
      <c r="A86" s="18"/>
      <c r="B86" s="48">
        <v>71</v>
      </c>
      <c r="C86" s="50"/>
      <c r="D86" s="53" t="s">
        <v>279</v>
      </c>
      <c r="E86" s="58">
        <v>268.6104479994248</v>
      </c>
      <c r="F86" s="58">
        <v>268.61044833025585</v>
      </c>
      <c r="G86" s="58">
        <f t="shared" si="3"/>
        <v>1.2316388620092766E-07</v>
      </c>
      <c r="H86" s="58">
        <v>268.61044588944</v>
      </c>
      <c r="I86" s="58">
        <f t="shared" si="4"/>
        <v>0</v>
      </c>
      <c r="J86" s="58">
        <f t="shared" si="5"/>
        <v>0</v>
      </c>
      <c r="K86" s="58">
        <v>0</v>
      </c>
      <c r="L86" s="58">
        <v>0</v>
      </c>
      <c r="M86" s="21"/>
    </row>
    <row r="87" spans="1:13" s="47" customFormat="1" ht="12" customHeight="1">
      <c r="A87" s="18"/>
      <c r="B87" s="48">
        <v>72</v>
      </c>
      <c r="C87" s="50"/>
      <c r="D87" s="53" t="s">
        <v>280</v>
      </c>
      <c r="E87" s="58">
        <v>611.5721318974248</v>
      </c>
      <c r="F87" s="58">
        <v>611.5721322282558</v>
      </c>
      <c r="G87" s="58">
        <f t="shared" si="3"/>
        <v>5.4095167456580384E-08</v>
      </c>
      <c r="H87" s="58">
        <v>611.5721396828955</v>
      </c>
      <c r="I87" s="58">
        <f t="shared" si="4"/>
        <v>0</v>
      </c>
      <c r="J87" s="58">
        <f t="shared" si="5"/>
        <v>0</v>
      </c>
      <c r="K87" s="58">
        <v>0</v>
      </c>
      <c r="L87" s="58">
        <v>0</v>
      </c>
      <c r="M87" s="21"/>
    </row>
    <row r="88" spans="1:13" s="47" customFormat="1" ht="12" customHeight="1">
      <c r="A88" s="18"/>
      <c r="B88" s="48">
        <v>73</v>
      </c>
      <c r="C88" s="50"/>
      <c r="D88" s="53" t="s">
        <v>87</v>
      </c>
      <c r="E88" s="58">
        <v>837.8113595847442</v>
      </c>
      <c r="F88" s="58">
        <v>837.8113595847442</v>
      </c>
      <c r="G88" s="58">
        <f t="shared" si="3"/>
        <v>0</v>
      </c>
      <c r="H88" s="58">
        <v>837.8113600449</v>
      </c>
      <c r="I88" s="58">
        <f t="shared" si="4"/>
        <v>167.56227011684462</v>
      </c>
      <c r="J88" s="58">
        <f t="shared" si="5"/>
        <v>19.999999785142062</v>
      </c>
      <c r="K88" s="58">
        <v>0</v>
      </c>
      <c r="L88" s="58">
        <v>167.56227011684462</v>
      </c>
      <c r="M88" s="21"/>
    </row>
    <row r="89" spans="1:13" s="47" customFormat="1" ht="12" customHeight="1">
      <c r="A89" s="18"/>
      <c r="B89" s="48">
        <v>74</v>
      </c>
      <c r="C89" s="50"/>
      <c r="D89" s="53" t="s">
        <v>88</v>
      </c>
      <c r="E89" s="58">
        <v>125.60664408915032</v>
      </c>
      <c r="F89" s="58">
        <v>125.6066445778779</v>
      </c>
      <c r="G89" s="58">
        <f t="shared" si="3"/>
        <v>3.8909374211471004E-07</v>
      </c>
      <c r="H89" s="58">
        <v>125.60664454121111</v>
      </c>
      <c r="I89" s="58">
        <f t="shared" si="4"/>
        <v>12.560664430324117</v>
      </c>
      <c r="J89" s="58">
        <f t="shared" si="5"/>
        <v>9.999999978135175</v>
      </c>
      <c r="K89" s="58">
        <v>0</v>
      </c>
      <c r="L89" s="58">
        <v>12.560664430324117</v>
      </c>
      <c r="M89" s="21"/>
    </row>
    <row r="90" spans="1:13" s="47" customFormat="1" ht="12" customHeight="1">
      <c r="A90" s="18"/>
      <c r="B90" s="48">
        <v>75</v>
      </c>
      <c r="C90" s="50"/>
      <c r="D90" s="53" t="s">
        <v>89</v>
      </c>
      <c r="E90" s="58">
        <v>228.6367824571503</v>
      </c>
      <c r="F90" s="58">
        <v>228.63678294587794</v>
      </c>
      <c r="G90" s="58">
        <f t="shared" si="3"/>
        <v>2.137572181482028E-07</v>
      </c>
      <c r="H90" s="58">
        <v>228.63678945383265</v>
      </c>
      <c r="I90" s="58">
        <f t="shared" si="4"/>
        <v>19.131833792844322</v>
      </c>
      <c r="J90" s="58">
        <f t="shared" si="5"/>
        <v>8.367784722274168</v>
      </c>
      <c r="K90" s="58">
        <v>0</v>
      </c>
      <c r="L90" s="58">
        <v>19.131833792844322</v>
      </c>
      <c r="M90" s="21"/>
    </row>
    <row r="91" spans="1:13" s="47" customFormat="1" ht="12" customHeight="1">
      <c r="A91" s="18"/>
      <c r="B91" s="48">
        <v>76</v>
      </c>
      <c r="C91" s="50"/>
      <c r="D91" s="53" t="s">
        <v>293</v>
      </c>
      <c r="E91" s="58">
        <v>371.3172315987254</v>
      </c>
      <c r="F91" s="58">
        <v>371.3172317566221</v>
      </c>
      <c r="G91" s="58">
        <f t="shared" si="3"/>
        <v>4.2523382148829114E-08</v>
      </c>
      <c r="H91" s="58">
        <v>371.3172121966961</v>
      </c>
      <c r="I91" s="58">
        <f t="shared" si="4"/>
        <v>0</v>
      </c>
      <c r="J91" s="58">
        <f t="shared" si="5"/>
        <v>0</v>
      </c>
      <c r="K91" s="58">
        <v>0</v>
      </c>
      <c r="L91" s="58">
        <v>0</v>
      </c>
      <c r="M91" s="21"/>
    </row>
    <row r="92" spans="1:13" s="47" customFormat="1" ht="12" customHeight="1">
      <c r="A92" s="18"/>
      <c r="B92" s="48">
        <v>77</v>
      </c>
      <c r="C92" s="50"/>
      <c r="D92" s="53" t="s">
        <v>90</v>
      </c>
      <c r="E92" s="58">
        <v>285.0001867421503</v>
      </c>
      <c r="F92" s="58">
        <v>285.00018723087794</v>
      </c>
      <c r="G92" s="58">
        <f t="shared" si="3"/>
        <v>1.7148326492133492E-07</v>
      </c>
      <c r="H92" s="58">
        <v>285.000187001049</v>
      </c>
      <c r="I92" s="58">
        <f t="shared" si="4"/>
        <v>28.500018700329054</v>
      </c>
      <c r="J92" s="58">
        <f t="shared" si="5"/>
        <v>9.999999992014482</v>
      </c>
      <c r="K92" s="58">
        <v>0</v>
      </c>
      <c r="L92" s="58">
        <v>28.500018700329054</v>
      </c>
      <c r="M92" s="21"/>
    </row>
    <row r="93" spans="1:13" s="47" customFormat="1" ht="12" customHeight="1">
      <c r="A93" s="18"/>
      <c r="B93" s="48">
        <v>78</v>
      </c>
      <c r="C93" s="50"/>
      <c r="D93" s="53" t="s">
        <v>274</v>
      </c>
      <c r="E93" s="58">
        <v>4.880270576150327</v>
      </c>
      <c r="F93" s="58">
        <v>4.880271064877907</v>
      </c>
      <c r="G93" s="58">
        <f t="shared" si="3"/>
        <v>1.0014354174359141E-05</v>
      </c>
      <c r="H93" s="58">
        <v>4.880270840383696</v>
      </c>
      <c r="I93" s="58">
        <f t="shared" si="4"/>
        <v>0</v>
      </c>
      <c r="J93" s="58">
        <f t="shared" si="5"/>
        <v>0</v>
      </c>
      <c r="K93" s="58">
        <v>0</v>
      </c>
      <c r="L93" s="58">
        <v>0</v>
      </c>
      <c r="M93" s="21"/>
    </row>
    <row r="94" spans="1:13" s="47" customFormat="1" ht="12" customHeight="1">
      <c r="A94" s="18"/>
      <c r="B94" s="48">
        <v>79</v>
      </c>
      <c r="C94" s="50"/>
      <c r="D94" s="53" t="s">
        <v>91</v>
      </c>
      <c r="E94" s="58">
        <v>2520.58022492</v>
      </c>
      <c r="F94" s="58">
        <v>2520.5802249199996</v>
      </c>
      <c r="G94" s="58">
        <f t="shared" si="3"/>
        <v>0</v>
      </c>
      <c r="H94" s="58">
        <v>2520.5801654149013</v>
      </c>
      <c r="I94" s="58">
        <f t="shared" si="4"/>
        <v>126.02900819341654</v>
      </c>
      <c r="J94" s="58">
        <f t="shared" si="5"/>
        <v>4.999999878893621</v>
      </c>
      <c r="K94" s="58">
        <v>0</v>
      </c>
      <c r="L94" s="58">
        <v>126.02900819341654</v>
      </c>
      <c r="M94" s="21"/>
    </row>
    <row r="95" spans="1:13" s="47" customFormat="1" ht="12" customHeight="1">
      <c r="A95" s="18"/>
      <c r="B95" s="48">
        <v>80</v>
      </c>
      <c r="C95" s="50"/>
      <c r="D95" s="53" t="s">
        <v>299</v>
      </c>
      <c r="E95" s="58">
        <v>583.509783</v>
      </c>
      <c r="F95" s="58">
        <v>583.5097830000001</v>
      </c>
      <c r="G95" s="58">
        <f t="shared" si="3"/>
        <v>0</v>
      </c>
      <c r="H95" s="58">
        <v>583.5097829955133</v>
      </c>
      <c r="I95" s="58">
        <f t="shared" si="4"/>
        <v>0</v>
      </c>
      <c r="J95" s="58">
        <f t="shared" si="5"/>
        <v>0</v>
      </c>
      <c r="K95" s="58">
        <v>0</v>
      </c>
      <c r="L95" s="58">
        <v>0</v>
      </c>
      <c r="M95" s="21"/>
    </row>
    <row r="96" spans="1:13" s="47" customFormat="1" ht="12" customHeight="1">
      <c r="A96" s="18"/>
      <c r="B96" s="48">
        <v>82</v>
      </c>
      <c r="C96" s="50"/>
      <c r="D96" s="53" t="s">
        <v>281</v>
      </c>
      <c r="E96" s="58">
        <v>11.871979909300652</v>
      </c>
      <c r="F96" s="58">
        <v>11.871980886755816</v>
      </c>
      <c r="G96" s="58">
        <f t="shared" si="3"/>
        <v>8.233295289983289E-06</v>
      </c>
      <c r="H96" s="58">
        <v>11.871980408026456</v>
      </c>
      <c r="I96" s="58">
        <f t="shared" si="4"/>
        <v>2.1967649921350585E-15</v>
      </c>
      <c r="J96" s="58">
        <f t="shared" si="5"/>
        <v>1.8503778039145372E-14</v>
      </c>
      <c r="K96" s="58">
        <v>0</v>
      </c>
      <c r="L96" s="58">
        <v>2.1967649921350585E-15</v>
      </c>
      <c r="M96" s="21"/>
    </row>
    <row r="97" spans="1:13" s="47" customFormat="1" ht="12" customHeight="1">
      <c r="A97" s="18"/>
      <c r="B97" s="48">
        <v>83</v>
      </c>
      <c r="C97" s="50"/>
      <c r="D97" s="53" t="s">
        <v>92</v>
      </c>
      <c r="E97" s="58">
        <v>18.110647531150324</v>
      </c>
      <c r="F97" s="58">
        <v>18.110648019877907</v>
      </c>
      <c r="G97" s="58">
        <f t="shared" si="3"/>
        <v>2.6985649270727663E-06</v>
      </c>
      <c r="H97" s="58">
        <v>18.11064699902758</v>
      </c>
      <c r="I97" s="58">
        <f t="shared" si="4"/>
        <v>1.811064779675579</v>
      </c>
      <c r="J97" s="58">
        <f t="shared" si="5"/>
        <v>9.999999876800588</v>
      </c>
      <c r="K97" s="58">
        <v>0</v>
      </c>
      <c r="L97" s="58">
        <v>1.811064779675579</v>
      </c>
      <c r="M97" s="21"/>
    </row>
    <row r="98" spans="1:13" s="47" customFormat="1" ht="12" customHeight="1">
      <c r="A98" s="18"/>
      <c r="B98" s="48">
        <v>84</v>
      </c>
      <c r="C98" s="50"/>
      <c r="D98" s="53" t="s">
        <v>300</v>
      </c>
      <c r="E98" s="58">
        <v>267.2985303</v>
      </c>
      <c r="F98" s="58">
        <v>267.2985303</v>
      </c>
      <c r="G98" s="58">
        <f t="shared" si="3"/>
        <v>0</v>
      </c>
      <c r="H98" s="58">
        <v>267.2985303</v>
      </c>
      <c r="I98" s="58">
        <f t="shared" si="4"/>
        <v>0</v>
      </c>
      <c r="J98" s="58">
        <f t="shared" si="5"/>
        <v>0</v>
      </c>
      <c r="K98" s="58">
        <v>0</v>
      </c>
      <c r="L98" s="58">
        <v>0</v>
      </c>
      <c r="M98" s="21"/>
    </row>
    <row r="99" spans="1:13" s="47" customFormat="1" ht="12" customHeight="1">
      <c r="A99" s="18"/>
      <c r="B99" s="48">
        <v>87</v>
      </c>
      <c r="C99" s="50"/>
      <c r="D99" s="53" t="s">
        <v>282</v>
      </c>
      <c r="E99" s="58">
        <v>973.506233601</v>
      </c>
      <c r="F99" s="58">
        <v>973.506233601</v>
      </c>
      <c r="G99" s="58">
        <f t="shared" si="3"/>
        <v>0</v>
      </c>
      <c r="H99" s="58">
        <v>973.506242145313</v>
      </c>
      <c r="I99" s="58">
        <f t="shared" si="4"/>
        <v>0</v>
      </c>
      <c r="J99" s="58">
        <f t="shared" si="5"/>
        <v>0</v>
      </c>
      <c r="K99" s="58">
        <v>0</v>
      </c>
      <c r="L99" s="58">
        <v>0</v>
      </c>
      <c r="M99" s="21"/>
    </row>
    <row r="100" spans="1:13" s="47" customFormat="1" ht="12" customHeight="1">
      <c r="A100" s="18"/>
      <c r="B100" s="48">
        <v>90</v>
      </c>
      <c r="C100" s="50"/>
      <c r="D100" s="53" t="s">
        <v>283</v>
      </c>
      <c r="E100" s="58">
        <v>265.933248</v>
      </c>
      <c r="F100" s="58">
        <v>265.93324800000005</v>
      </c>
      <c r="G100" s="58">
        <f t="shared" si="3"/>
        <v>0</v>
      </c>
      <c r="H100" s="58">
        <v>265.93324799999994</v>
      </c>
      <c r="I100" s="58">
        <f t="shared" si="4"/>
        <v>0</v>
      </c>
      <c r="J100" s="58">
        <f t="shared" si="5"/>
        <v>0</v>
      </c>
      <c r="K100" s="58">
        <v>0</v>
      </c>
      <c r="L100" s="58">
        <v>0</v>
      </c>
      <c r="M100" s="21"/>
    </row>
    <row r="101" spans="1:13" s="47" customFormat="1" ht="12" customHeight="1">
      <c r="A101" s="18"/>
      <c r="B101" s="48">
        <v>91</v>
      </c>
      <c r="C101" s="50"/>
      <c r="D101" s="53" t="s">
        <v>93</v>
      </c>
      <c r="E101" s="58">
        <v>227.8545157613779</v>
      </c>
      <c r="F101" s="58">
        <v>227.8545157613779</v>
      </c>
      <c r="G101" s="58">
        <f t="shared" si="3"/>
        <v>0</v>
      </c>
      <c r="H101" s="58">
        <v>227.85451553303096</v>
      </c>
      <c r="I101" s="58">
        <f t="shared" si="4"/>
        <v>11.392725801750538</v>
      </c>
      <c r="J101" s="58">
        <f t="shared" si="5"/>
        <v>5.000000006004552</v>
      </c>
      <c r="K101" s="58">
        <v>0</v>
      </c>
      <c r="L101" s="58">
        <v>11.392725801750538</v>
      </c>
      <c r="M101" s="21"/>
    </row>
    <row r="102" spans="1:13" s="47" customFormat="1" ht="12" customHeight="1">
      <c r="A102" s="18"/>
      <c r="B102" s="48">
        <v>92</v>
      </c>
      <c r="C102" s="50"/>
      <c r="D102" s="53" t="s">
        <v>294</v>
      </c>
      <c r="E102" s="58">
        <v>640.1094795962442</v>
      </c>
      <c r="F102" s="58">
        <v>640.1094795962442</v>
      </c>
      <c r="G102" s="58">
        <f t="shared" si="3"/>
        <v>0</v>
      </c>
      <c r="H102" s="58">
        <v>640.109471952746</v>
      </c>
      <c r="I102" s="58">
        <f t="shared" si="4"/>
        <v>1.4059295949664374E-13</v>
      </c>
      <c r="J102" s="58">
        <f t="shared" si="5"/>
        <v>2.196389273680562E-14</v>
      </c>
      <c r="K102" s="58">
        <v>0</v>
      </c>
      <c r="L102" s="58">
        <v>1.4059295949664374E-13</v>
      </c>
      <c r="M102" s="21"/>
    </row>
    <row r="103" spans="1:13" s="47" customFormat="1" ht="12" customHeight="1">
      <c r="A103" s="18"/>
      <c r="B103" s="48">
        <v>93</v>
      </c>
      <c r="C103" s="50"/>
      <c r="D103" s="53" t="s">
        <v>94</v>
      </c>
      <c r="E103" s="58">
        <v>343.6727580757442</v>
      </c>
      <c r="F103" s="58">
        <v>343.6727580757442</v>
      </c>
      <c r="G103" s="58">
        <f t="shared" si="3"/>
        <v>0</v>
      </c>
      <c r="H103" s="58">
        <v>343.67275179533374</v>
      </c>
      <c r="I103" s="58">
        <f t="shared" si="4"/>
        <v>19.901056047783626</v>
      </c>
      <c r="J103" s="58">
        <f t="shared" si="5"/>
        <v>5.79069931501452</v>
      </c>
      <c r="K103" s="58">
        <v>0</v>
      </c>
      <c r="L103" s="58">
        <v>19.901056047783626</v>
      </c>
      <c r="M103" s="21"/>
    </row>
    <row r="104" spans="1:13" s="47" customFormat="1" ht="12" customHeight="1">
      <c r="A104" s="18"/>
      <c r="B104" s="48">
        <v>94</v>
      </c>
      <c r="C104" s="50"/>
      <c r="D104" s="53" t="s">
        <v>290</v>
      </c>
      <c r="E104" s="58">
        <v>114.564993</v>
      </c>
      <c r="F104" s="58">
        <v>114.564993</v>
      </c>
      <c r="G104" s="58">
        <f t="shared" si="3"/>
        <v>0</v>
      </c>
      <c r="H104" s="58">
        <v>114.564993</v>
      </c>
      <c r="I104" s="58">
        <f t="shared" si="4"/>
        <v>0</v>
      </c>
      <c r="J104" s="58">
        <f t="shared" si="5"/>
        <v>0</v>
      </c>
      <c r="K104" s="58">
        <v>0</v>
      </c>
      <c r="L104" s="58">
        <v>0</v>
      </c>
      <c r="M104" s="21"/>
    </row>
    <row r="105" spans="1:13" s="47" customFormat="1" ht="12" customHeight="1">
      <c r="A105" s="18"/>
      <c r="B105" s="48">
        <v>95</v>
      </c>
      <c r="C105" s="50"/>
      <c r="D105" s="53" t="s">
        <v>284</v>
      </c>
      <c r="E105" s="58">
        <v>152.434560263</v>
      </c>
      <c r="F105" s="58">
        <v>152.434560263</v>
      </c>
      <c r="G105" s="58">
        <f t="shared" si="3"/>
        <v>0</v>
      </c>
      <c r="H105" s="58">
        <v>152.43455828614043</v>
      </c>
      <c r="I105" s="58">
        <f t="shared" si="4"/>
        <v>3.5148239874160935E-14</v>
      </c>
      <c r="J105" s="58">
        <f t="shared" si="5"/>
        <v>2.3057920601154094E-14</v>
      </c>
      <c r="K105" s="58">
        <v>0</v>
      </c>
      <c r="L105" s="58">
        <v>3.5148239874160935E-14</v>
      </c>
      <c r="M105" s="21"/>
    </row>
    <row r="106" spans="1:13" s="47" customFormat="1" ht="12" customHeight="1">
      <c r="A106" s="18"/>
      <c r="B106" s="48">
        <v>98</v>
      </c>
      <c r="C106" s="50"/>
      <c r="D106" s="53" t="s">
        <v>285</v>
      </c>
      <c r="E106" s="58">
        <v>68.84552713415033</v>
      </c>
      <c r="F106" s="58">
        <v>68.84552762287791</v>
      </c>
      <c r="G106" s="58">
        <f t="shared" si="3"/>
        <v>7.098901022573045E-07</v>
      </c>
      <c r="H106" s="58">
        <v>68.84553015195799</v>
      </c>
      <c r="I106" s="58">
        <f t="shared" si="4"/>
        <v>0</v>
      </c>
      <c r="J106" s="58">
        <f t="shared" si="5"/>
        <v>0</v>
      </c>
      <c r="K106" s="58">
        <v>0</v>
      </c>
      <c r="L106" s="58">
        <v>0</v>
      </c>
      <c r="M106" s="21"/>
    </row>
    <row r="107" spans="1:13" s="47" customFormat="1" ht="12" customHeight="1">
      <c r="A107" s="18"/>
      <c r="B107" s="48">
        <v>99</v>
      </c>
      <c r="C107" s="50"/>
      <c r="D107" s="53" t="s">
        <v>95</v>
      </c>
      <c r="E107" s="58">
        <v>886.7406242554248</v>
      </c>
      <c r="F107" s="58">
        <v>886.7406245862559</v>
      </c>
      <c r="G107" s="58">
        <f t="shared" si="3"/>
        <v>3.730866637852159E-08</v>
      </c>
      <c r="H107" s="58">
        <v>886.7406255215642</v>
      </c>
      <c r="I107" s="58">
        <f t="shared" si="4"/>
        <v>44.33703127996065</v>
      </c>
      <c r="J107" s="58">
        <f t="shared" si="5"/>
        <v>5.000000005711688</v>
      </c>
      <c r="K107" s="58">
        <v>0</v>
      </c>
      <c r="L107" s="58">
        <v>44.33703127996065</v>
      </c>
      <c r="M107" s="21"/>
    </row>
    <row r="108" spans="1:13" s="47" customFormat="1" ht="12" customHeight="1">
      <c r="A108" s="18"/>
      <c r="B108" s="48">
        <v>100</v>
      </c>
      <c r="C108" s="50"/>
      <c r="D108" s="53" t="s">
        <v>96</v>
      </c>
      <c r="E108" s="58">
        <v>1575.3991470365</v>
      </c>
      <c r="F108" s="58">
        <v>1575.3991470365</v>
      </c>
      <c r="G108" s="58">
        <f t="shared" si="3"/>
        <v>0</v>
      </c>
      <c r="H108" s="58">
        <v>1575.399140912323</v>
      </c>
      <c r="I108" s="58">
        <f t="shared" si="4"/>
        <v>105.67394070864523</v>
      </c>
      <c r="J108" s="58">
        <f t="shared" si="5"/>
        <v>6.707756628371267</v>
      </c>
      <c r="K108" s="58">
        <v>0</v>
      </c>
      <c r="L108" s="58">
        <v>105.67394070864523</v>
      </c>
      <c r="M108" s="21"/>
    </row>
    <row r="109" spans="1:13" s="47" customFormat="1" ht="12" customHeight="1">
      <c r="A109" s="18"/>
      <c r="B109" s="48">
        <v>101</v>
      </c>
      <c r="C109" s="50"/>
      <c r="D109" s="53" t="s">
        <v>97</v>
      </c>
      <c r="E109" s="58">
        <v>551.7257142555</v>
      </c>
      <c r="F109" s="58">
        <v>551.7257142555</v>
      </c>
      <c r="G109" s="58">
        <f t="shared" si="3"/>
        <v>0</v>
      </c>
      <c r="H109" s="58">
        <v>551.7257176595582</v>
      </c>
      <c r="I109" s="58">
        <f t="shared" si="4"/>
        <v>21.82791177101746</v>
      </c>
      <c r="J109" s="58">
        <f t="shared" si="5"/>
        <v>3.956297705005847</v>
      </c>
      <c r="K109" s="58">
        <v>0</v>
      </c>
      <c r="L109" s="58">
        <v>21.82791177101746</v>
      </c>
      <c r="M109" s="21"/>
    </row>
    <row r="110" spans="1:13" s="47" customFormat="1" ht="12" customHeight="1">
      <c r="A110" s="18"/>
      <c r="B110" s="48">
        <v>102</v>
      </c>
      <c r="C110" s="50"/>
      <c r="D110" s="53" t="s">
        <v>311</v>
      </c>
      <c r="E110" s="58">
        <v>381.67499516224416</v>
      </c>
      <c r="F110" s="58">
        <v>381.67499516224416</v>
      </c>
      <c r="G110" s="58">
        <f t="shared" si="3"/>
        <v>0</v>
      </c>
      <c r="H110" s="58">
        <v>381.67499615654674</v>
      </c>
      <c r="I110" s="58">
        <f t="shared" si="4"/>
        <v>0</v>
      </c>
      <c r="J110" s="58">
        <f t="shared" si="5"/>
        <v>0</v>
      </c>
      <c r="K110" s="58">
        <v>0</v>
      </c>
      <c r="L110" s="58">
        <v>0</v>
      </c>
      <c r="M110" s="21"/>
    </row>
    <row r="111" spans="1:13" s="47" customFormat="1" ht="12" customHeight="1">
      <c r="A111" s="18"/>
      <c r="B111" s="48">
        <v>103</v>
      </c>
      <c r="C111" s="50"/>
      <c r="D111" s="66" t="s">
        <v>286</v>
      </c>
      <c r="E111" s="58">
        <v>132.39581681824419</v>
      </c>
      <c r="F111" s="58">
        <v>132.39581681824419</v>
      </c>
      <c r="G111" s="58">
        <f t="shared" si="3"/>
        <v>0</v>
      </c>
      <c r="H111" s="58">
        <v>132.3958166818161</v>
      </c>
      <c r="I111" s="58">
        <f t="shared" si="4"/>
        <v>3.5148239874160935E-14</v>
      </c>
      <c r="J111" s="58">
        <f t="shared" si="5"/>
        <v>2.6547847748402196E-14</v>
      </c>
      <c r="K111" s="58">
        <v>0</v>
      </c>
      <c r="L111" s="58">
        <v>3.5148239874160935E-14</v>
      </c>
      <c r="M111" s="21"/>
    </row>
    <row r="112" spans="1:13" s="47" customFormat="1" ht="12" customHeight="1">
      <c r="A112" s="18"/>
      <c r="B112" s="80">
        <v>104</v>
      </c>
      <c r="C112" s="77"/>
      <c r="D112" s="78" t="s">
        <v>98</v>
      </c>
      <c r="E112" s="79">
        <v>3710.4991767876995</v>
      </c>
      <c r="F112" s="79">
        <v>3763.353844847878</v>
      </c>
      <c r="G112" s="79">
        <f t="shared" si="3"/>
        <v>1.4244624656118816</v>
      </c>
      <c r="H112" s="79">
        <v>3685.9398058969664</v>
      </c>
      <c r="I112" s="79">
        <f t="shared" si="4"/>
        <v>444.73656397278626</v>
      </c>
      <c r="J112" s="79">
        <f t="shared" si="5"/>
        <v>11.817559079161299</v>
      </c>
      <c r="K112" s="79">
        <v>0</v>
      </c>
      <c r="L112" s="79">
        <v>444.73656397278626</v>
      </c>
      <c r="M112" s="21"/>
    </row>
    <row r="113" spans="1:13" s="47" customFormat="1" ht="12" customHeight="1">
      <c r="A113" s="18"/>
      <c r="B113" s="48">
        <v>105</v>
      </c>
      <c r="C113" s="50"/>
      <c r="D113" s="53" t="s">
        <v>99</v>
      </c>
      <c r="E113" s="58">
        <v>2007.550528942425</v>
      </c>
      <c r="F113" s="58">
        <v>2007.550529273256</v>
      </c>
      <c r="G113" s="58">
        <f t="shared" si="3"/>
        <v>1.64793334533897E-08</v>
      </c>
      <c r="H113" s="58">
        <v>2007.550538249801</v>
      </c>
      <c r="I113" s="58">
        <f t="shared" si="4"/>
        <v>105.66055464855249</v>
      </c>
      <c r="J113" s="58">
        <f t="shared" si="5"/>
        <v>5.26315791846107</v>
      </c>
      <c r="K113" s="58">
        <v>0</v>
      </c>
      <c r="L113" s="58">
        <v>105.66055464855249</v>
      </c>
      <c r="M113" s="21"/>
    </row>
    <row r="114" spans="1:13" s="47" customFormat="1" ht="12" customHeight="1">
      <c r="A114" s="18"/>
      <c r="B114" s="48">
        <v>106</v>
      </c>
      <c r="C114" s="50"/>
      <c r="D114" s="53" t="s">
        <v>100</v>
      </c>
      <c r="E114" s="58">
        <v>1474.0351477420002</v>
      </c>
      <c r="F114" s="58">
        <v>1474.035147742</v>
      </c>
      <c r="G114" s="58">
        <f t="shared" si="3"/>
        <v>0</v>
      </c>
      <c r="H114" s="58">
        <v>1474.0351429368407</v>
      </c>
      <c r="I114" s="58">
        <f t="shared" si="4"/>
        <v>73.70175730883382</v>
      </c>
      <c r="J114" s="58">
        <f t="shared" si="5"/>
        <v>4.999999994690345</v>
      </c>
      <c r="K114" s="58">
        <v>0</v>
      </c>
      <c r="L114" s="58">
        <v>73.70175730883382</v>
      </c>
      <c r="M114" s="21"/>
    </row>
    <row r="115" spans="1:13" s="47" customFormat="1" ht="12" customHeight="1">
      <c r="A115" s="18"/>
      <c r="B115" s="48">
        <v>107</v>
      </c>
      <c r="C115" s="50"/>
      <c r="D115" s="53" t="s">
        <v>246</v>
      </c>
      <c r="E115" s="58">
        <v>1196.9118674707443</v>
      </c>
      <c r="F115" s="58">
        <v>1196.9118674707443</v>
      </c>
      <c r="G115" s="58">
        <f t="shared" si="3"/>
        <v>0</v>
      </c>
      <c r="H115" s="58">
        <v>1196.9118679309</v>
      </c>
      <c r="I115" s="58">
        <f t="shared" si="4"/>
        <v>66.4951037729295</v>
      </c>
      <c r="J115" s="58">
        <f t="shared" si="5"/>
        <v>5.55555555760707</v>
      </c>
      <c r="K115" s="58">
        <v>0</v>
      </c>
      <c r="L115" s="58">
        <v>66.4951037729295</v>
      </c>
      <c r="M115" s="21"/>
    </row>
    <row r="116" spans="1:13" s="47" customFormat="1" ht="12" customHeight="1">
      <c r="A116" s="18"/>
      <c r="B116" s="48">
        <v>108</v>
      </c>
      <c r="C116" s="50"/>
      <c r="D116" s="53" t="s">
        <v>295</v>
      </c>
      <c r="E116" s="58">
        <v>677.9231691613007</v>
      </c>
      <c r="F116" s="58">
        <v>677.9231701387558</v>
      </c>
      <c r="G116" s="58">
        <f t="shared" si="3"/>
        <v>1.4418375826608099E-07</v>
      </c>
      <c r="H116" s="58">
        <v>677.9231556852552</v>
      </c>
      <c r="I116" s="58">
        <f t="shared" si="4"/>
        <v>0</v>
      </c>
      <c r="J116" s="58">
        <f t="shared" si="5"/>
        <v>0</v>
      </c>
      <c r="K116" s="58">
        <v>0</v>
      </c>
      <c r="L116" s="58">
        <v>0</v>
      </c>
      <c r="M116" s="21"/>
    </row>
    <row r="117" spans="1:13" s="47" customFormat="1" ht="12" customHeight="1">
      <c r="A117" s="18"/>
      <c r="B117" s="48">
        <v>110</v>
      </c>
      <c r="C117" s="50"/>
      <c r="D117" s="53" t="s">
        <v>301</v>
      </c>
      <c r="E117" s="58">
        <v>103.90237521724418</v>
      </c>
      <c r="F117" s="58">
        <v>103.90237521724418</v>
      </c>
      <c r="G117" s="58">
        <f t="shared" si="3"/>
        <v>0</v>
      </c>
      <c r="H117" s="58">
        <v>103.90238298196812</v>
      </c>
      <c r="I117" s="58">
        <f t="shared" si="4"/>
        <v>1.7574119937080468E-14</v>
      </c>
      <c r="J117" s="58">
        <f t="shared" si="5"/>
        <v>1.6914069481410445E-14</v>
      </c>
      <c r="K117" s="58">
        <v>0</v>
      </c>
      <c r="L117" s="58">
        <v>1.7574119937080468E-14</v>
      </c>
      <c r="M117" s="21"/>
    </row>
    <row r="118" spans="1:13" s="47" customFormat="1" ht="12" customHeight="1">
      <c r="A118" s="18"/>
      <c r="B118" s="48">
        <v>111</v>
      </c>
      <c r="C118" s="50"/>
      <c r="D118" s="53" t="s">
        <v>34</v>
      </c>
      <c r="E118" s="58">
        <v>622.7584234327442</v>
      </c>
      <c r="F118" s="58">
        <v>622.7584234327442</v>
      </c>
      <c r="G118" s="58">
        <f t="shared" si="3"/>
        <v>0</v>
      </c>
      <c r="H118" s="58">
        <v>622.7584238928999</v>
      </c>
      <c r="I118" s="58">
        <f t="shared" si="4"/>
        <v>155.68960617578884</v>
      </c>
      <c r="J118" s="58">
        <f t="shared" si="5"/>
        <v>25.00000005099936</v>
      </c>
      <c r="K118" s="58">
        <v>0</v>
      </c>
      <c r="L118" s="58">
        <v>155.68960617578884</v>
      </c>
      <c r="M118" s="21"/>
    </row>
    <row r="119" spans="1:13" s="47" customFormat="1" ht="12" customHeight="1">
      <c r="A119" s="18"/>
      <c r="B119" s="48">
        <v>112</v>
      </c>
      <c r="C119" s="50"/>
      <c r="D119" s="53" t="s">
        <v>35</v>
      </c>
      <c r="E119" s="58">
        <v>270.8752731255</v>
      </c>
      <c r="F119" s="58">
        <v>270.8752731255</v>
      </c>
      <c r="G119" s="58">
        <f t="shared" si="3"/>
        <v>0</v>
      </c>
      <c r="H119" s="58">
        <v>270.8752719213842</v>
      </c>
      <c r="I119" s="58">
        <f t="shared" si="4"/>
        <v>18.4665662640971</v>
      </c>
      <c r="J119" s="58">
        <f t="shared" si="5"/>
        <v>6.81736876571281</v>
      </c>
      <c r="K119" s="58">
        <v>0</v>
      </c>
      <c r="L119" s="58">
        <v>18.4665662640971</v>
      </c>
      <c r="M119" s="21"/>
    </row>
    <row r="120" spans="1:13" s="47" customFormat="1" ht="12" customHeight="1">
      <c r="A120" s="18"/>
      <c r="B120" s="48">
        <v>113</v>
      </c>
      <c r="C120" s="50"/>
      <c r="D120" s="53" t="s">
        <v>315</v>
      </c>
      <c r="E120" s="58">
        <v>709.3298066033008</v>
      </c>
      <c r="F120" s="58">
        <v>709.3298075807558</v>
      </c>
      <c r="G120" s="58">
        <f t="shared" si="3"/>
        <v>1.3779978758066136E-07</v>
      </c>
      <c r="H120" s="58">
        <v>709.3298120678243</v>
      </c>
      <c r="I120" s="58">
        <f t="shared" si="4"/>
        <v>0</v>
      </c>
      <c r="J120" s="58">
        <f t="shared" si="5"/>
        <v>0</v>
      </c>
      <c r="K120" s="58">
        <v>0</v>
      </c>
      <c r="L120" s="58">
        <v>0</v>
      </c>
      <c r="M120" s="21"/>
    </row>
    <row r="121" spans="1:13" s="47" customFormat="1" ht="12" customHeight="1">
      <c r="A121" s="18"/>
      <c r="B121" s="48">
        <v>114</v>
      </c>
      <c r="C121" s="50"/>
      <c r="D121" s="53" t="s">
        <v>230</v>
      </c>
      <c r="E121" s="58">
        <v>604.483685</v>
      </c>
      <c r="F121" s="58">
        <v>604.483685</v>
      </c>
      <c r="G121" s="58">
        <f t="shared" si="3"/>
        <v>0</v>
      </c>
      <c r="H121" s="58">
        <v>604.483690790197</v>
      </c>
      <c r="I121" s="58">
        <f t="shared" si="4"/>
        <v>30.22418426632256</v>
      </c>
      <c r="J121" s="58">
        <f t="shared" si="5"/>
        <v>5.000000002700248</v>
      </c>
      <c r="K121" s="58">
        <v>0</v>
      </c>
      <c r="L121" s="58">
        <v>30.22418426632256</v>
      </c>
      <c r="M121" s="21"/>
    </row>
    <row r="122" spans="1:13" s="47" customFormat="1" ht="12" customHeight="1">
      <c r="A122" s="18"/>
      <c r="B122" s="48">
        <v>117</v>
      </c>
      <c r="C122" s="50"/>
      <c r="D122" s="53" t="s">
        <v>327</v>
      </c>
      <c r="E122" s="58">
        <v>874.57214</v>
      </c>
      <c r="F122" s="58">
        <v>874.57214</v>
      </c>
      <c r="G122" s="58">
        <f t="shared" si="3"/>
        <v>0</v>
      </c>
      <c r="H122" s="58">
        <v>874.57214</v>
      </c>
      <c r="I122" s="58">
        <f t="shared" si="4"/>
        <v>1.4059295949664374E-13</v>
      </c>
      <c r="J122" s="58">
        <f t="shared" si="5"/>
        <v>1.607562750588462E-14</v>
      </c>
      <c r="K122" s="58">
        <v>0</v>
      </c>
      <c r="L122" s="58">
        <v>1.4059295949664374E-13</v>
      </c>
      <c r="M122" s="21"/>
    </row>
    <row r="123" spans="1:13" s="47" customFormat="1" ht="12" customHeight="1">
      <c r="A123" s="18"/>
      <c r="B123" s="48">
        <v>118</v>
      </c>
      <c r="C123" s="50"/>
      <c r="D123" s="53" t="s">
        <v>317</v>
      </c>
      <c r="E123" s="58">
        <v>408.07961466449996</v>
      </c>
      <c r="F123" s="58">
        <v>408.07961466449996</v>
      </c>
      <c r="G123" s="58">
        <f t="shared" si="3"/>
        <v>0</v>
      </c>
      <c r="H123" s="58">
        <v>408.07960477847837</v>
      </c>
      <c r="I123" s="58">
        <f t="shared" si="4"/>
        <v>0</v>
      </c>
      <c r="J123" s="58">
        <f t="shared" si="5"/>
        <v>0</v>
      </c>
      <c r="K123" s="58">
        <v>0</v>
      </c>
      <c r="L123" s="58">
        <v>0</v>
      </c>
      <c r="M123" s="21"/>
    </row>
    <row r="124" spans="1:13" s="47" customFormat="1" ht="12" customHeight="1">
      <c r="A124" s="18"/>
      <c r="B124" s="48">
        <v>122</v>
      </c>
      <c r="C124" s="50"/>
      <c r="D124" s="53" t="s">
        <v>296</v>
      </c>
      <c r="E124" s="58">
        <v>213.7887832877255</v>
      </c>
      <c r="F124" s="58">
        <v>213.7887834456221</v>
      </c>
      <c r="G124" s="58">
        <f t="shared" si="3"/>
        <v>7.385636990875355E-08</v>
      </c>
      <c r="H124" s="58">
        <v>213.78877434663266</v>
      </c>
      <c r="I124" s="58">
        <f t="shared" si="4"/>
        <v>0</v>
      </c>
      <c r="J124" s="58">
        <f t="shared" si="5"/>
        <v>0</v>
      </c>
      <c r="K124" s="58">
        <v>0</v>
      </c>
      <c r="L124" s="58">
        <v>0</v>
      </c>
      <c r="M124" s="21"/>
    </row>
    <row r="125" spans="1:13" s="47" customFormat="1" ht="12" customHeight="1">
      <c r="A125" s="18"/>
      <c r="B125" s="48">
        <v>123</v>
      </c>
      <c r="C125" s="50"/>
      <c r="D125" s="53" t="s">
        <v>302</v>
      </c>
      <c r="E125" s="58">
        <v>104.83345811530064</v>
      </c>
      <c r="F125" s="58">
        <v>104.83345909275582</v>
      </c>
      <c r="G125" s="58">
        <f t="shared" si="3"/>
        <v>9.323885592493752E-07</v>
      </c>
      <c r="H125" s="58">
        <v>104.83346526773104</v>
      </c>
      <c r="I125" s="58">
        <f t="shared" si="4"/>
        <v>0</v>
      </c>
      <c r="J125" s="58">
        <f t="shared" si="5"/>
        <v>0</v>
      </c>
      <c r="K125" s="58">
        <v>0</v>
      </c>
      <c r="L125" s="58">
        <v>0</v>
      </c>
      <c r="M125" s="21"/>
    </row>
    <row r="126" spans="1:13" s="47" customFormat="1" ht="12" customHeight="1">
      <c r="A126" s="18"/>
      <c r="B126" s="48">
        <v>124</v>
      </c>
      <c r="C126" s="50"/>
      <c r="D126" s="53" t="s">
        <v>36</v>
      </c>
      <c r="E126" s="58">
        <v>1064.5765184197255</v>
      </c>
      <c r="F126" s="58">
        <v>1064.5765185776222</v>
      </c>
      <c r="G126" s="58">
        <f t="shared" si="3"/>
        <v>1.4831869066256331E-08</v>
      </c>
      <c r="H126" s="58">
        <v>1064.5770041218468</v>
      </c>
      <c r="I126" s="58">
        <f t="shared" si="4"/>
        <v>26.05282850995985</v>
      </c>
      <c r="J126" s="58">
        <f t="shared" si="5"/>
        <v>2.4472480892936623</v>
      </c>
      <c r="K126" s="58">
        <v>0</v>
      </c>
      <c r="L126" s="58">
        <v>26.05282850995985</v>
      </c>
      <c r="M126" s="21"/>
    </row>
    <row r="127" spans="1:13" s="47" customFormat="1" ht="12" customHeight="1">
      <c r="A127" s="18"/>
      <c r="B127" s="48">
        <v>126</v>
      </c>
      <c r="C127" s="50"/>
      <c r="D127" s="53" t="s">
        <v>101</v>
      </c>
      <c r="E127" s="58">
        <v>1671.6724632682442</v>
      </c>
      <c r="F127" s="58">
        <v>1671.6724632682442</v>
      </c>
      <c r="G127" s="58">
        <f t="shared" si="3"/>
        <v>0</v>
      </c>
      <c r="H127" s="58">
        <v>1671.6724567158883</v>
      </c>
      <c r="I127" s="58">
        <f t="shared" si="4"/>
        <v>85.8606251761474</v>
      </c>
      <c r="J127" s="58">
        <f t="shared" si="5"/>
        <v>5.136211013985567</v>
      </c>
      <c r="K127" s="58">
        <v>0</v>
      </c>
      <c r="L127" s="58">
        <v>85.8606251761474</v>
      </c>
      <c r="M127" s="21"/>
    </row>
    <row r="128" spans="1:13" s="47" customFormat="1" ht="12" customHeight="1">
      <c r="A128" s="18"/>
      <c r="B128" s="48">
        <v>127</v>
      </c>
      <c r="C128" s="50"/>
      <c r="D128" s="53" t="s">
        <v>37</v>
      </c>
      <c r="E128" s="58">
        <v>1409.9225397584248</v>
      </c>
      <c r="F128" s="58">
        <v>1409.922540089256</v>
      </c>
      <c r="G128" s="58">
        <f t="shared" si="3"/>
        <v>2.3464494347535947E-08</v>
      </c>
      <c r="H128" s="58">
        <v>1409.9225369779858</v>
      </c>
      <c r="I128" s="58">
        <f t="shared" si="4"/>
        <v>70.4961271266795</v>
      </c>
      <c r="J128" s="58">
        <f t="shared" si="5"/>
        <v>5.0000000086683265</v>
      </c>
      <c r="K128" s="58">
        <v>0</v>
      </c>
      <c r="L128" s="58">
        <v>70.4961271266795</v>
      </c>
      <c r="M128" s="21"/>
    </row>
    <row r="129" spans="1:13" s="47" customFormat="1" ht="12" customHeight="1">
      <c r="A129" s="18"/>
      <c r="B129" s="48">
        <v>128</v>
      </c>
      <c r="C129" s="50"/>
      <c r="D129" s="53" t="s">
        <v>318</v>
      </c>
      <c r="E129" s="58">
        <v>2310.1367984</v>
      </c>
      <c r="F129" s="58">
        <v>2310.1367984</v>
      </c>
      <c r="G129" s="58">
        <f t="shared" si="3"/>
        <v>0</v>
      </c>
      <c r="H129" s="58">
        <v>1340.5646754718496</v>
      </c>
      <c r="I129" s="58">
        <f t="shared" si="4"/>
        <v>0</v>
      </c>
      <c r="J129" s="58">
        <f t="shared" si="5"/>
        <v>0</v>
      </c>
      <c r="K129" s="58">
        <v>0</v>
      </c>
      <c r="L129" s="58">
        <v>0</v>
      </c>
      <c r="M129" s="21"/>
    </row>
    <row r="130" spans="1:13" s="47" customFormat="1" ht="12" customHeight="1">
      <c r="A130" s="18"/>
      <c r="B130" s="48">
        <v>130</v>
      </c>
      <c r="C130" s="50"/>
      <c r="D130" s="53" t="s">
        <v>102</v>
      </c>
      <c r="E130" s="58">
        <v>1815.3133792039998</v>
      </c>
      <c r="F130" s="58">
        <v>1815.3133792039998</v>
      </c>
      <c r="G130" s="58">
        <f t="shared" si="3"/>
        <v>0</v>
      </c>
      <c r="H130" s="58">
        <v>1815.3133715333295</v>
      </c>
      <c r="I130" s="58">
        <f t="shared" si="4"/>
        <v>281.27846231087443</v>
      </c>
      <c r="J130" s="58">
        <f t="shared" si="5"/>
        <v>15.494760603494958</v>
      </c>
      <c r="K130" s="58">
        <v>0</v>
      </c>
      <c r="L130" s="58">
        <v>281.27846231087443</v>
      </c>
      <c r="M130" s="21"/>
    </row>
    <row r="131" spans="1:13" s="47" customFormat="1" ht="12" customHeight="1">
      <c r="A131" s="18"/>
      <c r="B131" s="48">
        <v>132</v>
      </c>
      <c r="C131" s="50"/>
      <c r="D131" s="53" t="s">
        <v>38</v>
      </c>
      <c r="E131" s="58">
        <v>2160.0744656</v>
      </c>
      <c r="F131" s="58">
        <v>2160.0744656</v>
      </c>
      <c r="G131" s="58">
        <f t="shared" si="3"/>
        <v>0</v>
      </c>
      <c r="H131" s="58">
        <v>2160.0744656</v>
      </c>
      <c r="I131" s="58">
        <f t="shared" si="4"/>
        <v>720.0248217444434</v>
      </c>
      <c r="J131" s="58">
        <f t="shared" si="5"/>
        <v>33.33333332767504</v>
      </c>
      <c r="K131" s="58">
        <v>0</v>
      </c>
      <c r="L131" s="58">
        <v>720.0248217444434</v>
      </c>
      <c r="M131" s="21"/>
    </row>
    <row r="132" spans="1:13" s="47" customFormat="1" ht="12" customHeight="1">
      <c r="A132" s="18"/>
      <c r="B132" s="48">
        <v>136</v>
      </c>
      <c r="C132" s="50"/>
      <c r="D132" s="53" t="s">
        <v>312</v>
      </c>
      <c r="E132" s="58">
        <v>134.5834343702442</v>
      </c>
      <c r="F132" s="58">
        <v>134.5834343702442</v>
      </c>
      <c r="G132" s="58">
        <f t="shared" si="3"/>
        <v>0</v>
      </c>
      <c r="H132" s="58">
        <v>134.58344243088524</v>
      </c>
      <c r="I132" s="58">
        <f t="shared" si="4"/>
        <v>0</v>
      </c>
      <c r="J132" s="58">
        <f t="shared" si="5"/>
        <v>0</v>
      </c>
      <c r="K132" s="58">
        <v>0</v>
      </c>
      <c r="L132" s="58">
        <v>0</v>
      </c>
      <c r="M132" s="21"/>
    </row>
    <row r="133" spans="1:13" s="47" customFormat="1" ht="12" customHeight="1">
      <c r="A133" s="18"/>
      <c r="B133" s="48">
        <v>138</v>
      </c>
      <c r="C133" s="50"/>
      <c r="D133" s="53" t="s">
        <v>314</v>
      </c>
      <c r="E133" s="58">
        <v>177.24233325499998</v>
      </c>
      <c r="F133" s="58">
        <v>177.242333255</v>
      </c>
      <c r="G133" s="58">
        <f t="shared" si="3"/>
        <v>0</v>
      </c>
      <c r="H133" s="58">
        <v>177.24233032677384</v>
      </c>
      <c r="I133" s="58">
        <f t="shared" si="4"/>
        <v>0</v>
      </c>
      <c r="J133" s="58">
        <f t="shared" si="5"/>
        <v>0</v>
      </c>
      <c r="K133" s="58">
        <v>0</v>
      </c>
      <c r="L133" s="58">
        <v>0</v>
      </c>
      <c r="M133" s="21"/>
    </row>
    <row r="134" spans="1:13" s="47" customFormat="1" ht="12" customHeight="1">
      <c r="A134" s="18"/>
      <c r="B134" s="48">
        <v>139</v>
      </c>
      <c r="C134" s="50"/>
      <c r="D134" s="53" t="s">
        <v>103</v>
      </c>
      <c r="E134" s="58">
        <v>236.8711170843779</v>
      </c>
      <c r="F134" s="58">
        <v>236.8711170843779</v>
      </c>
      <c r="G134" s="58">
        <f t="shared" si="3"/>
        <v>0</v>
      </c>
      <c r="H134" s="58">
        <v>236.8711250364558</v>
      </c>
      <c r="I134" s="58">
        <f t="shared" si="4"/>
        <v>25.1546936938915</v>
      </c>
      <c r="J134" s="58">
        <f t="shared" si="5"/>
        <v>10.619569833383666</v>
      </c>
      <c r="K134" s="58">
        <v>0</v>
      </c>
      <c r="L134" s="58">
        <v>25.1546936938915</v>
      </c>
      <c r="M134" s="21"/>
    </row>
    <row r="135" spans="1:13" s="47" customFormat="1" ht="12" customHeight="1">
      <c r="A135" s="18"/>
      <c r="B135" s="48">
        <v>140</v>
      </c>
      <c r="C135" s="50"/>
      <c r="D135" s="53" t="s">
        <v>104</v>
      </c>
      <c r="E135" s="58">
        <v>617.0500007463779</v>
      </c>
      <c r="F135" s="58">
        <v>617.0500007463779</v>
      </c>
      <c r="G135" s="58">
        <f t="shared" si="3"/>
        <v>0</v>
      </c>
      <c r="H135" s="58">
        <v>258.7524371463779</v>
      </c>
      <c r="I135" s="58">
        <f t="shared" si="4"/>
        <v>114.32226240643577</v>
      </c>
      <c r="J135" s="58">
        <f t="shared" si="5"/>
        <v>18.527228306969068</v>
      </c>
      <c r="K135" s="58">
        <v>0</v>
      </c>
      <c r="L135" s="58">
        <v>114.32226240643577</v>
      </c>
      <c r="M135" s="21"/>
    </row>
    <row r="136" spans="1:13" s="47" customFormat="1" ht="12" customHeight="1">
      <c r="A136" s="18"/>
      <c r="B136" s="48">
        <v>141</v>
      </c>
      <c r="C136" s="50"/>
      <c r="D136" s="53" t="s">
        <v>105</v>
      </c>
      <c r="E136" s="58">
        <v>230.0120575293779</v>
      </c>
      <c r="F136" s="58">
        <v>230.0120575293779</v>
      </c>
      <c r="G136" s="58">
        <f t="shared" si="3"/>
        <v>0</v>
      </c>
      <c r="H136" s="58">
        <v>230.01208618990512</v>
      </c>
      <c r="I136" s="58">
        <f t="shared" si="4"/>
        <v>11.500604255651538</v>
      </c>
      <c r="J136" s="58">
        <f t="shared" si="5"/>
        <v>5.000000599613194</v>
      </c>
      <c r="K136" s="58">
        <v>0</v>
      </c>
      <c r="L136" s="58">
        <v>11.500604255651538</v>
      </c>
      <c r="M136" s="21"/>
    </row>
    <row r="137" spans="1:13" s="47" customFormat="1" ht="12" customHeight="1">
      <c r="A137" s="18"/>
      <c r="B137" s="48">
        <v>142</v>
      </c>
      <c r="C137" s="50"/>
      <c r="D137" s="53" t="s">
        <v>106</v>
      </c>
      <c r="E137" s="58">
        <v>824.7835984377442</v>
      </c>
      <c r="F137" s="58">
        <v>824.7835984377442</v>
      </c>
      <c r="G137" s="58">
        <f t="shared" si="3"/>
        <v>0</v>
      </c>
      <c r="H137" s="58">
        <v>824.7835932922727</v>
      </c>
      <c r="I137" s="58">
        <f t="shared" si="4"/>
        <v>77.94881389995928</v>
      </c>
      <c r="J137" s="58">
        <f t="shared" si="5"/>
        <v>9.450820075424057</v>
      </c>
      <c r="K137" s="58">
        <v>0</v>
      </c>
      <c r="L137" s="58">
        <v>77.94881389995928</v>
      </c>
      <c r="M137" s="21"/>
    </row>
    <row r="138" spans="1:13" s="47" customFormat="1" ht="12" customHeight="1">
      <c r="A138" s="18"/>
      <c r="B138" s="48">
        <v>143</v>
      </c>
      <c r="C138" s="50"/>
      <c r="D138" s="53" t="s">
        <v>107</v>
      </c>
      <c r="E138" s="58">
        <v>1593.5915530827256</v>
      </c>
      <c r="F138" s="58">
        <v>1593.5915532406223</v>
      </c>
      <c r="G138" s="58">
        <f t="shared" si="3"/>
        <v>9.908234233080293E-09</v>
      </c>
      <c r="H138" s="58">
        <v>1593.591555021104</v>
      </c>
      <c r="I138" s="58">
        <f t="shared" si="4"/>
        <v>79.79721220364414</v>
      </c>
      <c r="J138" s="58">
        <f t="shared" si="5"/>
        <v>5.007381724719474</v>
      </c>
      <c r="K138" s="58">
        <v>0</v>
      </c>
      <c r="L138" s="58">
        <v>79.79721220364414</v>
      </c>
      <c r="M138" s="21"/>
    </row>
    <row r="139" spans="1:13" s="47" customFormat="1" ht="12" customHeight="1">
      <c r="A139" s="18"/>
      <c r="B139" s="48">
        <v>144</v>
      </c>
      <c r="C139" s="50"/>
      <c r="D139" s="53" t="s">
        <v>108</v>
      </c>
      <c r="E139" s="58">
        <v>1094.3605281295</v>
      </c>
      <c r="F139" s="58">
        <v>1094.3605281295</v>
      </c>
      <c r="G139" s="58">
        <f t="shared" si="3"/>
        <v>0</v>
      </c>
      <c r="H139" s="58">
        <v>1094.3605176178157</v>
      </c>
      <c r="I139" s="58">
        <f t="shared" si="4"/>
        <v>57.19499008425042</v>
      </c>
      <c r="J139" s="58">
        <f t="shared" si="5"/>
        <v>5.226338908806323</v>
      </c>
      <c r="K139" s="58">
        <v>0</v>
      </c>
      <c r="L139" s="58">
        <v>57.19499008425042</v>
      </c>
      <c r="M139" s="21"/>
    </row>
    <row r="140" spans="1:13" s="47" customFormat="1" ht="12" customHeight="1">
      <c r="A140" s="18"/>
      <c r="B140" s="48">
        <v>146</v>
      </c>
      <c r="C140" s="50"/>
      <c r="D140" s="53" t="s">
        <v>109</v>
      </c>
      <c r="E140" s="58">
        <v>24733.375</v>
      </c>
      <c r="F140" s="58">
        <v>24733.375</v>
      </c>
      <c r="G140" s="58">
        <f t="shared" si="3"/>
        <v>0</v>
      </c>
      <c r="H140" s="58">
        <v>24733.37495370463</v>
      </c>
      <c r="I140" s="58">
        <f t="shared" si="4"/>
        <v>19681.78511821339</v>
      </c>
      <c r="J140" s="58">
        <f t="shared" si="5"/>
        <v>79.57581655642785</v>
      </c>
      <c r="K140" s="58">
        <v>0</v>
      </c>
      <c r="L140" s="58">
        <v>19681.78511821339</v>
      </c>
      <c r="M140" s="21"/>
    </row>
    <row r="141" spans="1:13" s="47" customFormat="1" ht="12" customHeight="1">
      <c r="A141" s="18"/>
      <c r="B141" s="48">
        <v>147</v>
      </c>
      <c r="C141" s="50"/>
      <c r="D141" s="53" t="s">
        <v>110</v>
      </c>
      <c r="E141" s="58">
        <v>3448.8218100000004</v>
      </c>
      <c r="F141" s="58">
        <v>3448.8218100000004</v>
      </c>
      <c r="G141" s="58">
        <f t="shared" si="3"/>
        <v>0</v>
      </c>
      <c r="H141" s="58">
        <v>3448.8218098319444</v>
      </c>
      <c r="I141" s="58">
        <f t="shared" si="4"/>
        <v>517.3232715208558</v>
      </c>
      <c r="J141" s="58">
        <f t="shared" si="5"/>
        <v>15.000000000604722</v>
      </c>
      <c r="K141" s="58">
        <v>0</v>
      </c>
      <c r="L141" s="58">
        <v>517.3232715208558</v>
      </c>
      <c r="M141" s="21"/>
    </row>
    <row r="142" spans="1:13" s="47" customFormat="1" ht="12" customHeight="1">
      <c r="A142" s="18"/>
      <c r="B142" s="48">
        <v>148</v>
      </c>
      <c r="C142" s="50"/>
      <c r="D142" s="53" t="s">
        <v>111</v>
      </c>
      <c r="E142" s="58">
        <v>546.5728020212442</v>
      </c>
      <c r="F142" s="58">
        <v>546.5728020212442</v>
      </c>
      <c r="G142" s="58">
        <f t="shared" si="3"/>
        <v>0</v>
      </c>
      <c r="H142" s="58">
        <v>546.572795786362</v>
      </c>
      <c r="I142" s="58">
        <f t="shared" si="4"/>
        <v>3.9008247316792986</v>
      </c>
      <c r="J142" s="58">
        <f t="shared" si="5"/>
        <v>0.7136880425176518</v>
      </c>
      <c r="K142" s="58">
        <v>0</v>
      </c>
      <c r="L142" s="58">
        <v>3.9008247316792986</v>
      </c>
      <c r="M142" s="21"/>
    </row>
    <row r="143" spans="1:13" s="47" customFormat="1" ht="12" customHeight="1">
      <c r="A143" s="18"/>
      <c r="B143" s="48">
        <v>149</v>
      </c>
      <c r="C143" s="50"/>
      <c r="D143" s="53" t="s">
        <v>112</v>
      </c>
      <c r="E143" s="58">
        <v>885.8954347183006</v>
      </c>
      <c r="F143" s="58">
        <v>885.8954356957557</v>
      </c>
      <c r="G143" s="58">
        <f t="shared" si="3"/>
        <v>1.1033527869130921E-07</v>
      </c>
      <c r="H143" s="58">
        <v>885.8954370222746</v>
      </c>
      <c r="I143" s="58">
        <f t="shared" si="4"/>
        <v>46.626075638439076</v>
      </c>
      <c r="J143" s="58">
        <f t="shared" si="5"/>
        <v>5.263157903259808</v>
      </c>
      <c r="K143" s="58">
        <v>0</v>
      </c>
      <c r="L143" s="58">
        <v>46.626075638439076</v>
      </c>
      <c r="M143" s="21"/>
    </row>
    <row r="144" spans="1:13" s="47" customFormat="1" ht="12" customHeight="1">
      <c r="A144" s="18"/>
      <c r="B144" s="48">
        <v>150</v>
      </c>
      <c r="C144" s="50"/>
      <c r="D144" s="53" t="s">
        <v>113</v>
      </c>
      <c r="E144" s="58">
        <v>938.0347742873005</v>
      </c>
      <c r="F144" s="58">
        <v>938.0347752647559</v>
      </c>
      <c r="G144" s="58">
        <f t="shared" si="3"/>
        <v>1.0420247065212607E-07</v>
      </c>
      <c r="H144" s="58">
        <v>938.034770253659</v>
      </c>
      <c r="I144" s="58">
        <f t="shared" si="4"/>
        <v>56.553696208678545</v>
      </c>
      <c r="J144" s="58">
        <f t="shared" si="5"/>
        <v>6.028955183747482</v>
      </c>
      <c r="K144" s="58">
        <v>0</v>
      </c>
      <c r="L144" s="58">
        <v>56.553696208678545</v>
      </c>
      <c r="M144" s="21"/>
    </row>
    <row r="145" spans="1:13" s="47" customFormat="1" ht="12" customHeight="1">
      <c r="A145" s="18"/>
      <c r="B145" s="80">
        <v>151</v>
      </c>
      <c r="C145" s="77"/>
      <c r="D145" s="78" t="s">
        <v>114</v>
      </c>
      <c r="E145" s="79">
        <v>306.7987389087255</v>
      </c>
      <c r="F145" s="79">
        <v>306.7987390666221</v>
      </c>
      <c r="G145" s="79">
        <f t="shared" si="3"/>
        <v>5.1465860906318994E-08</v>
      </c>
      <c r="H145" s="79">
        <v>306.79873556948155</v>
      </c>
      <c r="I145" s="79">
        <f t="shared" si="4"/>
        <v>142.6886477871497</v>
      </c>
      <c r="J145" s="79">
        <f t="shared" si="5"/>
        <v>46.50887686867726</v>
      </c>
      <c r="K145" s="79">
        <v>0</v>
      </c>
      <c r="L145" s="79">
        <v>142.6886477871497</v>
      </c>
      <c r="M145" s="21"/>
    </row>
    <row r="146" spans="1:13" s="47" customFormat="1" ht="12" customHeight="1">
      <c r="A146" s="18"/>
      <c r="B146" s="48">
        <v>152</v>
      </c>
      <c r="C146" s="50"/>
      <c r="D146" s="53" t="s">
        <v>115</v>
      </c>
      <c r="E146" s="58">
        <v>1200.873620365</v>
      </c>
      <c r="F146" s="58">
        <v>1200.873620365</v>
      </c>
      <c r="G146" s="58">
        <f t="shared" si="3"/>
        <v>0</v>
      </c>
      <c r="H146" s="58">
        <v>1200.8736174284388</v>
      </c>
      <c r="I146" s="58">
        <f t="shared" si="4"/>
        <v>292.1647213728131</v>
      </c>
      <c r="J146" s="58">
        <f t="shared" si="5"/>
        <v>24.32934793621422</v>
      </c>
      <c r="K146" s="58">
        <v>0</v>
      </c>
      <c r="L146" s="58">
        <v>292.1647213728131</v>
      </c>
      <c r="M146" s="21"/>
    </row>
    <row r="147" spans="1:13" s="47" customFormat="1" ht="12" customHeight="1">
      <c r="A147" s="18"/>
      <c r="B147" s="48">
        <v>156</v>
      </c>
      <c r="C147" s="50"/>
      <c r="D147" s="53" t="s">
        <v>116</v>
      </c>
      <c r="E147" s="58">
        <v>334.37597708074424</v>
      </c>
      <c r="F147" s="58">
        <v>334.37597708074424</v>
      </c>
      <c r="G147" s="58">
        <f aca="true" t="shared" si="6" ref="G147:G210">F147/E147*100-100</f>
        <v>0</v>
      </c>
      <c r="H147" s="58">
        <v>334.3759743796792</v>
      </c>
      <c r="I147" s="58">
        <f aca="true" t="shared" si="7" ref="I147:I210">+K147+L147</f>
        <v>61.338647126013285</v>
      </c>
      <c r="J147" s="58">
        <f aca="true" t="shared" si="8" ref="J147:J210">+I147/F147*100</f>
        <v>18.34421469554357</v>
      </c>
      <c r="K147" s="58">
        <v>0</v>
      </c>
      <c r="L147" s="58">
        <v>61.338647126013285</v>
      </c>
      <c r="M147" s="21"/>
    </row>
    <row r="148" spans="1:13" s="47" customFormat="1" ht="12" customHeight="1">
      <c r="A148" s="18"/>
      <c r="B148" s="48">
        <v>157</v>
      </c>
      <c r="C148" s="50"/>
      <c r="D148" s="53" t="s">
        <v>231</v>
      </c>
      <c r="E148" s="58">
        <v>3010.8299288543776</v>
      </c>
      <c r="F148" s="58">
        <v>3010.8299288543776</v>
      </c>
      <c r="G148" s="58">
        <f t="shared" si="6"/>
        <v>0</v>
      </c>
      <c r="H148" s="58">
        <v>3010.8299337733924</v>
      </c>
      <c r="I148" s="58">
        <f t="shared" si="7"/>
        <v>848.5648718951636</v>
      </c>
      <c r="J148" s="58">
        <f t="shared" si="8"/>
        <v>28.183753049712873</v>
      </c>
      <c r="K148" s="58">
        <v>0</v>
      </c>
      <c r="L148" s="58">
        <v>848.5648718951636</v>
      </c>
      <c r="M148" s="21"/>
    </row>
    <row r="149" spans="1:13" s="47" customFormat="1" ht="12" customHeight="1">
      <c r="A149" s="18"/>
      <c r="B149" s="48">
        <v>158</v>
      </c>
      <c r="C149" s="50"/>
      <c r="D149" s="53" t="s">
        <v>313</v>
      </c>
      <c r="E149" s="58">
        <v>260.88763950000003</v>
      </c>
      <c r="F149" s="58">
        <v>260.88763950000003</v>
      </c>
      <c r="G149" s="58">
        <f t="shared" si="6"/>
        <v>0</v>
      </c>
      <c r="H149" s="58">
        <v>260.88764132787065</v>
      </c>
      <c r="I149" s="58">
        <f t="shared" si="7"/>
        <v>7.029647974832187E-14</v>
      </c>
      <c r="J149" s="58">
        <f t="shared" si="8"/>
        <v>2.694511701782708E-14</v>
      </c>
      <c r="K149" s="58">
        <v>0</v>
      </c>
      <c r="L149" s="58">
        <v>7.029647974832187E-14</v>
      </c>
      <c r="M149" s="21"/>
    </row>
    <row r="150" spans="1:13" s="47" customFormat="1" ht="12" customHeight="1">
      <c r="A150" s="18"/>
      <c r="B150" s="48">
        <v>159</v>
      </c>
      <c r="C150" s="50"/>
      <c r="D150" s="53" t="s">
        <v>303</v>
      </c>
      <c r="E150" s="58">
        <v>88.9659692737255</v>
      </c>
      <c r="F150" s="58">
        <v>88.9659694316221</v>
      </c>
      <c r="G150" s="58">
        <f t="shared" si="6"/>
        <v>1.7747976244208985E-07</v>
      </c>
      <c r="H150" s="58">
        <v>88.96596313283943</v>
      </c>
      <c r="I150" s="58">
        <f t="shared" si="7"/>
        <v>0</v>
      </c>
      <c r="J150" s="58">
        <f t="shared" si="8"/>
        <v>0</v>
      </c>
      <c r="K150" s="58">
        <v>0</v>
      </c>
      <c r="L150" s="58">
        <v>0</v>
      </c>
      <c r="M150" s="21"/>
    </row>
    <row r="151" spans="1:13" s="47" customFormat="1" ht="12" customHeight="1">
      <c r="A151" s="18"/>
      <c r="B151" s="48">
        <v>160</v>
      </c>
      <c r="C151" s="50"/>
      <c r="D151" s="53" t="s">
        <v>304</v>
      </c>
      <c r="E151" s="58">
        <v>21.468569499999997</v>
      </c>
      <c r="F151" s="58">
        <v>21.468569499999997</v>
      </c>
      <c r="G151" s="58">
        <f t="shared" si="6"/>
        <v>0</v>
      </c>
      <c r="H151" s="58">
        <v>21.468569719852223</v>
      </c>
      <c r="I151" s="58">
        <f t="shared" si="7"/>
        <v>0</v>
      </c>
      <c r="J151" s="58">
        <f t="shared" si="8"/>
        <v>0</v>
      </c>
      <c r="K151" s="58">
        <v>0</v>
      </c>
      <c r="L151" s="58">
        <v>0</v>
      </c>
      <c r="M151" s="21"/>
    </row>
    <row r="152" spans="1:13" s="47" customFormat="1" ht="12" customHeight="1">
      <c r="A152" s="18"/>
      <c r="B152" s="48">
        <v>161</v>
      </c>
      <c r="C152" s="50"/>
      <c r="D152" s="53" t="s">
        <v>39</v>
      </c>
      <c r="E152" s="58">
        <v>83.59880749999999</v>
      </c>
      <c r="F152" s="58">
        <v>83.5988075</v>
      </c>
      <c r="G152" s="58">
        <f t="shared" si="6"/>
        <v>0</v>
      </c>
      <c r="H152" s="58">
        <v>83.59880749999998</v>
      </c>
      <c r="I152" s="58">
        <f t="shared" si="7"/>
        <v>4.179940374999977</v>
      </c>
      <c r="J152" s="58">
        <f t="shared" si="8"/>
        <v>4.999999999999972</v>
      </c>
      <c r="K152" s="58">
        <v>0</v>
      </c>
      <c r="L152" s="58">
        <v>4.179940374999977</v>
      </c>
      <c r="M152" s="21"/>
    </row>
    <row r="153" spans="1:13" s="47" customFormat="1" ht="12" customHeight="1">
      <c r="A153" s="18"/>
      <c r="B153" s="48">
        <v>162</v>
      </c>
      <c r="C153" s="50"/>
      <c r="D153" s="53" t="s">
        <v>232</v>
      </c>
      <c r="E153" s="58">
        <v>37.49546025542484</v>
      </c>
      <c r="F153" s="58">
        <v>37.495796500000004</v>
      </c>
      <c r="G153" s="58">
        <f t="shared" si="6"/>
        <v>0.0008967607621741536</v>
      </c>
      <c r="H153" s="58">
        <v>37.4957965</v>
      </c>
      <c r="I153" s="58">
        <f t="shared" si="7"/>
        <v>3.749578876096125</v>
      </c>
      <c r="J153" s="58">
        <f t="shared" si="8"/>
        <v>9.999997936024975</v>
      </c>
      <c r="K153" s="58">
        <v>0</v>
      </c>
      <c r="L153" s="58">
        <v>3.749578876096125</v>
      </c>
      <c r="M153" s="21"/>
    </row>
    <row r="154" spans="1:13" s="47" customFormat="1" ht="12" customHeight="1">
      <c r="A154" s="18"/>
      <c r="B154" s="48">
        <v>163</v>
      </c>
      <c r="C154" s="50"/>
      <c r="D154" s="53" t="s">
        <v>305</v>
      </c>
      <c r="E154" s="58">
        <v>309.5250099241503</v>
      </c>
      <c r="F154" s="58">
        <v>309.52501041287786</v>
      </c>
      <c r="G154" s="58">
        <f t="shared" si="6"/>
        <v>1.5789598251103598E-07</v>
      </c>
      <c r="H154" s="58">
        <v>309.5250060112604</v>
      </c>
      <c r="I154" s="58">
        <f t="shared" si="7"/>
        <v>0</v>
      </c>
      <c r="J154" s="58">
        <f t="shared" si="8"/>
        <v>0</v>
      </c>
      <c r="K154" s="58">
        <v>0</v>
      </c>
      <c r="L154" s="58">
        <v>0</v>
      </c>
      <c r="M154" s="21"/>
    </row>
    <row r="155" spans="1:13" s="47" customFormat="1" ht="12" customHeight="1">
      <c r="A155" s="18"/>
      <c r="B155" s="48">
        <v>164</v>
      </c>
      <c r="C155" s="50"/>
      <c r="D155" s="53" t="s">
        <v>227</v>
      </c>
      <c r="E155" s="58">
        <v>1318.4276313802443</v>
      </c>
      <c r="F155" s="58">
        <v>1318.4276313802443</v>
      </c>
      <c r="G155" s="58">
        <f t="shared" si="6"/>
        <v>0</v>
      </c>
      <c r="H155" s="58">
        <v>731.535272902</v>
      </c>
      <c r="I155" s="58">
        <f t="shared" si="7"/>
        <v>302.57017344708584</v>
      </c>
      <c r="J155" s="58">
        <f t="shared" si="8"/>
        <v>22.94931979924671</v>
      </c>
      <c r="K155" s="58">
        <v>0</v>
      </c>
      <c r="L155" s="58">
        <v>302.57017344708584</v>
      </c>
      <c r="M155" s="21"/>
    </row>
    <row r="156" spans="1:13" s="47" customFormat="1" ht="12" customHeight="1">
      <c r="A156" s="18"/>
      <c r="B156" s="48">
        <v>165</v>
      </c>
      <c r="C156" s="50"/>
      <c r="D156" s="53" t="s">
        <v>40</v>
      </c>
      <c r="E156" s="58">
        <v>115.3435202681221</v>
      </c>
      <c r="F156" s="58">
        <v>115.3435202681221</v>
      </c>
      <c r="G156" s="58">
        <f t="shared" si="6"/>
        <v>0</v>
      </c>
      <c r="H156" s="58">
        <v>115.34352162029982</v>
      </c>
      <c r="I156" s="58">
        <f t="shared" si="7"/>
        <v>5.758052446729433</v>
      </c>
      <c r="J156" s="58">
        <f t="shared" si="8"/>
        <v>4.99209009170566</v>
      </c>
      <c r="K156" s="58">
        <v>0</v>
      </c>
      <c r="L156" s="58">
        <v>5.758052446729433</v>
      </c>
      <c r="M156" s="21"/>
    </row>
    <row r="157" spans="1:13" s="47" customFormat="1" ht="12" customHeight="1">
      <c r="A157" s="18"/>
      <c r="B157" s="48">
        <v>166</v>
      </c>
      <c r="C157" s="50"/>
      <c r="D157" s="53" t="s">
        <v>233</v>
      </c>
      <c r="E157" s="58">
        <v>1200.3470364577443</v>
      </c>
      <c r="F157" s="58">
        <v>1200.3470364577443</v>
      </c>
      <c r="G157" s="58">
        <f t="shared" si="6"/>
        <v>0</v>
      </c>
      <c r="H157" s="58">
        <v>1200.347032573358</v>
      </c>
      <c r="I157" s="58">
        <f t="shared" si="7"/>
        <v>205.97353702781078</v>
      </c>
      <c r="J157" s="58">
        <f t="shared" si="8"/>
        <v>17.159498942542825</v>
      </c>
      <c r="K157" s="58">
        <v>0</v>
      </c>
      <c r="L157" s="58">
        <v>205.97353702781078</v>
      </c>
      <c r="M157" s="21"/>
    </row>
    <row r="158" spans="1:13" s="47" customFormat="1" ht="12" customHeight="1">
      <c r="A158" s="18"/>
      <c r="B158" s="48">
        <v>167</v>
      </c>
      <c r="C158" s="50"/>
      <c r="D158" s="53" t="s">
        <v>117</v>
      </c>
      <c r="E158" s="58">
        <v>2852.2527060665</v>
      </c>
      <c r="F158" s="58">
        <v>2852.2527060665</v>
      </c>
      <c r="G158" s="58">
        <f t="shared" si="6"/>
        <v>0</v>
      </c>
      <c r="H158" s="58">
        <v>2852.252706066497</v>
      </c>
      <c r="I158" s="58">
        <f t="shared" si="7"/>
        <v>1426.126352830451</v>
      </c>
      <c r="J158" s="58">
        <f t="shared" si="8"/>
        <v>49.99999999288986</v>
      </c>
      <c r="K158" s="58">
        <v>0</v>
      </c>
      <c r="L158" s="58">
        <v>1426.126352830451</v>
      </c>
      <c r="M158" s="21"/>
    </row>
    <row r="159" spans="1:13" s="47" customFormat="1" ht="12" customHeight="1">
      <c r="A159" s="18"/>
      <c r="B159" s="48">
        <v>168</v>
      </c>
      <c r="C159" s="50"/>
      <c r="D159" s="53" t="s">
        <v>316</v>
      </c>
      <c r="E159" s="58">
        <v>648.2567719843006</v>
      </c>
      <c r="F159" s="58">
        <v>648.2567729617558</v>
      </c>
      <c r="G159" s="58">
        <f t="shared" si="6"/>
        <v>1.5078209969487943E-07</v>
      </c>
      <c r="H159" s="58">
        <v>648.2567620576039</v>
      </c>
      <c r="I159" s="58">
        <f t="shared" si="7"/>
        <v>0</v>
      </c>
      <c r="J159" s="58">
        <f t="shared" si="8"/>
        <v>0</v>
      </c>
      <c r="K159" s="58">
        <v>0</v>
      </c>
      <c r="L159" s="58">
        <v>0</v>
      </c>
      <c r="M159" s="21"/>
    </row>
    <row r="160" spans="1:13" s="47" customFormat="1" ht="12" customHeight="1">
      <c r="A160" s="18"/>
      <c r="B160" s="48">
        <v>170</v>
      </c>
      <c r="C160" s="50"/>
      <c r="D160" s="53" t="s">
        <v>118</v>
      </c>
      <c r="E160" s="58">
        <v>1580.3696844087256</v>
      </c>
      <c r="F160" s="58">
        <v>1580.369684566622</v>
      </c>
      <c r="G160" s="58">
        <f t="shared" si="6"/>
        <v>9.991111937779351E-09</v>
      </c>
      <c r="H160" s="58">
        <v>1580.3696921108653</v>
      </c>
      <c r="I160" s="58">
        <f t="shared" si="7"/>
        <v>694.8119930136157</v>
      </c>
      <c r="J160" s="58">
        <f t="shared" si="8"/>
        <v>43.96515573532727</v>
      </c>
      <c r="K160" s="58">
        <v>0</v>
      </c>
      <c r="L160" s="58">
        <v>694.8119930136157</v>
      </c>
      <c r="M160" s="21"/>
    </row>
    <row r="161" spans="1:13" s="47" customFormat="1" ht="12" customHeight="1">
      <c r="A161" s="18"/>
      <c r="B161" s="48">
        <v>171</v>
      </c>
      <c r="C161" s="50"/>
      <c r="D161" s="53" t="s">
        <v>119</v>
      </c>
      <c r="E161" s="58">
        <v>11298.2276231463</v>
      </c>
      <c r="F161" s="58">
        <v>11298.227624123756</v>
      </c>
      <c r="G161" s="58">
        <f t="shared" si="6"/>
        <v>8.651412031213113E-09</v>
      </c>
      <c r="H161" s="58">
        <v>11744.663110607391</v>
      </c>
      <c r="I161" s="58">
        <f t="shared" si="7"/>
        <v>10629.689545838464</v>
      </c>
      <c r="J161" s="58">
        <f t="shared" si="8"/>
        <v>94.08280572381244</v>
      </c>
      <c r="K161" s="58">
        <v>2416.5351456708577</v>
      </c>
      <c r="L161" s="58">
        <v>8213.154400167607</v>
      </c>
      <c r="M161" s="21"/>
    </row>
    <row r="162" spans="1:13" s="47" customFormat="1" ht="12" customHeight="1">
      <c r="A162" s="18"/>
      <c r="B162" s="48">
        <v>176</v>
      </c>
      <c r="C162" s="50"/>
      <c r="D162" s="53" t="s">
        <v>120</v>
      </c>
      <c r="E162" s="58">
        <v>712.0459864017255</v>
      </c>
      <c r="F162" s="58">
        <v>712.0459865596222</v>
      </c>
      <c r="G162" s="58">
        <f t="shared" si="6"/>
        <v>2.2175058234097378E-08</v>
      </c>
      <c r="H162" s="58">
        <v>712.045990189027</v>
      </c>
      <c r="I162" s="58">
        <f t="shared" si="7"/>
        <v>372.04784215771724</v>
      </c>
      <c r="J162" s="58">
        <f t="shared" si="8"/>
        <v>52.25053566488494</v>
      </c>
      <c r="K162" s="58">
        <v>0</v>
      </c>
      <c r="L162" s="58">
        <v>372.04784215771724</v>
      </c>
      <c r="M162" s="21"/>
    </row>
    <row r="163" spans="1:13" s="47" customFormat="1" ht="12" customHeight="1">
      <c r="A163" s="18"/>
      <c r="B163" s="48">
        <v>177</v>
      </c>
      <c r="C163" s="50"/>
      <c r="D163" s="53" t="s">
        <v>121</v>
      </c>
      <c r="E163" s="58">
        <v>24.44268882037791</v>
      </c>
      <c r="F163" s="58">
        <v>24.44268882037791</v>
      </c>
      <c r="G163" s="58">
        <f t="shared" si="6"/>
        <v>0</v>
      </c>
      <c r="H163" s="58">
        <v>24.442692397393508</v>
      </c>
      <c r="I163" s="58">
        <f t="shared" si="7"/>
        <v>6.1106729561048905</v>
      </c>
      <c r="J163" s="58">
        <f t="shared" si="8"/>
        <v>25.000003072535996</v>
      </c>
      <c r="K163" s="58">
        <v>0</v>
      </c>
      <c r="L163" s="58">
        <v>6.1106729561048905</v>
      </c>
      <c r="M163" s="21"/>
    </row>
    <row r="164" spans="1:13" s="47" customFormat="1" ht="12" customHeight="1">
      <c r="A164" s="18"/>
      <c r="B164" s="48">
        <v>181</v>
      </c>
      <c r="C164" s="50"/>
      <c r="D164" s="53" t="s">
        <v>234</v>
      </c>
      <c r="E164" s="58">
        <v>12753.666003740122</v>
      </c>
      <c r="F164" s="58">
        <v>12753.666003740122</v>
      </c>
      <c r="G164" s="58">
        <f t="shared" si="6"/>
        <v>0</v>
      </c>
      <c r="H164" s="58">
        <v>12753.666008916874</v>
      </c>
      <c r="I164" s="58">
        <f t="shared" si="7"/>
        <v>6340.635605177494</v>
      </c>
      <c r="J164" s="58">
        <f t="shared" si="8"/>
        <v>49.71618045601985</v>
      </c>
      <c r="K164" s="58">
        <v>0</v>
      </c>
      <c r="L164" s="58">
        <v>6340.635605177494</v>
      </c>
      <c r="M164" s="21"/>
    </row>
    <row r="165" spans="1:13" s="47" customFormat="1" ht="12" customHeight="1">
      <c r="A165" s="18"/>
      <c r="B165" s="48">
        <v>182</v>
      </c>
      <c r="C165" s="50"/>
      <c r="D165" s="53" t="s">
        <v>235</v>
      </c>
      <c r="E165" s="58">
        <v>632.185065</v>
      </c>
      <c r="F165" s="58">
        <v>632.185065</v>
      </c>
      <c r="G165" s="58">
        <f t="shared" si="6"/>
        <v>0</v>
      </c>
      <c r="H165" s="58">
        <v>632.1850649999998</v>
      </c>
      <c r="I165" s="58">
        <f t="shared" si="7"/>
        <v>32.44107549217646</v>
      </c>
      <c r="J165" s="58">
        <f t="shared" si="8"/>
        <v>5.131578913870174</v>
      </c>
      <c r="K165" s="58">
        <v>0</v>
      </c>
      <c r="L165" s="58">
        <v>32.44107549217646</v>
      </c>
      <c r="M165" s="21"/>
    </row>
    <row r="166" spans="1:13" s="47" customFormat="1" ht="12" customHeight="1">
      <c r="A166" s="18"/>
      <c r="B166" s="48">
        <v>183</v>
      </c>
      <c r="C166" s="50"/>
      <c r="D166" s="53" t="s">
        <v>236</v>
      </c>
      <c r="E166" s="58">
        <v>113.8724585</v>
      </c>
      <c r="F166" s="58">
        <v>113.87245850000001</v>
      </c>
      <c r="G166" s="58">
        <f t="shared" si="6"/>
        <v>0</v>
      </c>
      <c r="H166" s="58">
        <v>113.8724585</v>
      </c>
      <c r="I166" s="58">
        <f t="shared" si="7"/>
        <v>11.387245849999998</v>
      </c>
      <c r="J166" s="58">
        <f t="shared" si="8"/>
        <v>9.999999999999998</v>
      </c>
      <c r="K166" s="58">
        <v>0</v>
      </c>
      <c r="L166" s="58">
        <v>11.387245849999998</v>
      </c>
      <c r="M166" s="21"/>
    </row>
    <row r="167" spans="1:13" s="47" customFormat="1" ht="12" customHeight="1">
      <c r="A167" s="18"/>
      <c r="B167" s="48">
        <v>185</v>
      </c>
      <c r="C167" s="50"/>
      <c r="D167" s="53" t="s">
        <v>122</v>
      </c>
      <c r="E167" s="58">
        <v>459.0630347761221</v>
      </c>
      <c r="F167" s="58">
        <v>459.0630347761221</v>
      </c>
      <c r="G167" s="58">
        <f t="shared" si="6"/>
        <v>0</v>
      </c>
      <c r="H167" s="58">
        <v>459.0630413275961</v>
      </c>
      <c r="I167" s="58">
        <f t="shared" si="7"/>
        <v>201.37821187300705</v>
      </c>
      <c r="J167" s="58">
        <f t="shared" si="8"/>
        <v>43.86722445888419</v>
      </c>
      <c r="K167" s="58">
        <v>0</v>
      </c>
      <c r="L167" s="58">
        <v>201.37821187300705</v>
      </c>
      <c r="M167" s="21"/>
    </row>
    <row r="168" spans="1:13" s="47" customFormat="1" ht="12" customHeight="1">
      <c r="A168" s="18"/>
      <c r="B168" s="48">
        <v>188</v>
      </c>
      <c r="C168" s="50"/>
      <c r="D168" s="53" t="s">
        <v>123</v>
      </c>
      <c r="E168" s="58">
        <v>5566.7531367803</v>
      </c>
      <c r="F168" s="58">
        <v>5566.753137757756</v>
      </c>
      <c r="G168" s="58">
        <f t="shared" si="6"/>
        <v>1.7558818399265874E-08</v>
      </c>
      <c r="H168" s="58">
        <v>4310.4152404702745</v>
      </c>
      <c r="I168" s="58">
        <f t="shared" si="7"/>
        <v>3522.9755254456404</v>
      </c>
      <c r="J168" s="58">
        <f t="shared" si="8"/>
        <v>63.286002419440265</v>
      </c>
      <c r="K168" s="58">
        <v>2089.2974440901703</v>
      </c>
      <c r="L168" s="58">
        <v>1433.6780813554703</v>
      </c>
      <c r="M168" s="21"/>
    </row>
    <row r="169" spans="1:13" s="47" customFormat="1" ht="12" customHeight="1">
      <c r="A169" s="18"/>
      <c r="B169" s="48">
        <v>189</v>
      </c>
      <c r="C169" s="50"/>
      <c r="D169" s="53" t="s">
        <v>124</v>
      </c>
      <c r="E169" s="58">
        <v>317.4774631224248</v>
      </c>
      <c r="F169" s="58">
        <v>317.47746345325584</v>
      </c>
      <c r="G169" s="58">
        <f t="shared" si="6"/>
        <v>1.042061512634973E-07</v>
      </c>
      <c r="H169" s="58">
        <v>317.477470072933</v>
      </c>
      <c r="I169" s="58">
        <f t="shared" si="7"/>
        <v>132.7630684103028</v>
      </c>
      <c r="J169" s="58">
        <f t="shared" si="8"/>
        <v>41.818107958346566</v>
      </c>
      <c r="K169" s="58">
        <v>0</v>
      </c>
      <c r="L169" s="58">
        <v>132.7630684103028</v>
      </c>
      <c r="M169" s="21"/>
    </row>
    <row r="170" spans="1:13" s="47" customFormat="1" ht="12" customHeight="1">
      <c r="A170" s="18"/>
      <c r="B170" s="48">
        <v>190</v>
      </c>
      <c r="C170" s="50"/>
      <c r="D170" s="53" t="s">
        <v>41</v>
      </c>
      <c r="E170" s="58">
        <v>1387.5727491977443</v>
      </c>
      <c r="F170" s="58">
        <v>1387.5727491977443</v>
      </c>
      <c r="G170" s="58">
        <f t="shared" si="6"/>
        <v>0</v>
      </c>
      <c r="H170" s="58">
        <v>826.0931029507557</v>
      </c>
      <c r="I170" s="58">
        <f t="shared" si="7"/>
        <v>454.98342929798764</v>
      </c>
      <c r="J170" s="58">
        <f t="shared" si="8"/>
        <v>32.789879273792764</v>
      </c>
      <c r="K170" s="58">
        <v>0</v>
      </c>
      <c r="L170" s="58">
        <v>454.98342929798764</v>
      </c>
      <c r="M170" s="21"/>
    </row>
    <row r="171" spans="1:13" s="47" customFormat="1" ht="12" customHeight="1">
      <c r="A171" s="18"/>
      <c r="B171" s="48">
        <v>191</v>
      </c>
      <c r="C171" s="50"/>
      <c r="D171" s="53" t="s">
        <v>125</v>
      </c>
      <c r="E171" s="58">
        <v>108.31235570930065</v>
      </c>
      <c r="F171" s="58">
        <v>108.31235668675582</v>
      </c>
      <c r="G171" s="58">
        <f t="shared" si="6"/>
        <v>9.024410587699094E-07</v>
      </c>
      <c r="H171" s="58">
        <v>108.312361766876</v>
      </c>
      <c r="I171" s="58">
        <f t="shared" si="7"/>
        <v>41.05614064226112</v>
      </c>
      <c r="J171" s="58">
        <f t="shared" si="8"/>
        <v>37.905315605861404</v>
      </c>
      <c r="K171" s="58">
        <v>0</v>
      </c>
      <c r="L171" s="58">
        <v>41.05614064226112</v>
      </c>
      <c r="M171" s="21"/>
    </row>
    <row r="172" spans="1:13" s="47" customFormat="1" ht="12" customHeight="1">
      <c r="A172" s="18"/>
      <c r="B172" s="48">
        <v>192</v>
      </c>
      <c r="C172" s="50"/>
      <c r="D172" s="53" t="s">
        <v>42</v>
      </c>
      <c r="E172" s="58">
        <v>764.8999423557442</v>
      </c>
      <c r="F172" s="58">
        <v>764.8999423557442</v>
      </c>
      <c r="G172" s="58">
        <f t="shared" si="6"/>
        <v>0</v>
      </c>
      <c r="H172" s="58">
        <v>764.8999345205739</v>
      </c>
      <c r="I172" s="58">
        <f t="shared" si="7"/>
        <v>293.9197111266466</v>
      </c>
      <c r="J172" s="58">
        <f t="shared" si="8"/>
        <v>38.42590316080174</v>
      </c>
      <c r="K172" s="58">
        <v>0</v>
      </c>
      <c r="L172" s="58">
        <v>293.9197111266466</v>
      </c>
      <c r="M172" s="21"/>
    </row>
    <row r="173" spans="1:13" s="47" customFormat="1" ht="12" customHeight="1">
      <c r="A173" s="18"/>
      <c r="B173" s="48">
        <v>193</v>
      </c>
      <c r="C173" s="50"/>
      <c r="D173" s="53" t="s">
        <v>43</v>
      </c>
      <c r="E173" s="58">
        <v>75.32028920024419</v>
      </c>
      <c r="F173" s="58">
        <v>75.32028920024419</v>
      </c>
      <c r="G173" s="58">
        <f t="shared" si="6"/>
        <v>0</v>
      </c>
      <c r="H173" s="58">
        <v>75.32028678200261</v>
      </c>
      <c r="I173" s="58">
        <f t="shared" si="7"/>
        <v>18.83007171832093</v>
      </c>
      <c r="J173" s="58">
        <f t="shared" si="8"/>
        <v>24.99999922764487</v>
      </c>
      <c r="K173" s="58">
        <v>0</v>
      </c>
      <c r="L173" s="58">
        <v>18.83007171832093</v>
      </c>
      <c r="M173" s="21"/>
    </row>
    <row r="174" spans="1:13" s="47" customFormat="1" ht="12" customHeight="1">
      <c r="A174" s="18"/>
      <c r="B174" s="48">
        <v>194</v>
      </c>
      <c r="C174" s="50"/>
      <c r="D174" s="53" t="s">
        <v>44</v>
      </c>
      <c r="E174" s="58">
        <v>775.9133783295001</v>
      </c>
      <c r="F174" s="58">
        <v>775.9133783295001</v>
      </c>
      <c r="G174" s="58">
        <f t="shared" si="6"/>
        <v>0</v>
      </c>
      <c r="H174" s="58">
        <v>775.9133721437552</v>
      </c>
      <c r="I174" s="58">
        <f t="shared" si="7"/>
        <v>295.04036177511944</v>
      </c>
      <c r="J174" s="58">
        <f t="shared" si="8"/>
        <v>38.02490974061119</v>
      </c>
      <c r="K174" s="58">
        <v>0</v>
      </c>
      <c r="L174" s="58">
        <v>295.04036177511944</v>
      </c>
      <c r="M174" s="21"/>
    </row>
    <row r="175" spans="1:13" s="47" customFormat="1" ht="12" customHeight="1">
      <c r="A175" s="18"/>
      <c r="B175" s="48">
        <v>195</v>
      </c>
      <c r="C175" s="50"/>
      <c r="D175" s="53" t="s">
        <v>126</v>
      </c>
      <c r="E175" s="58">
        <v>1914.3931624064248</v>
      </c>
      <c r="F175" s="58">
        <v>1914.3931627372558</v>
      </c>
      <c r="G175" s="58">
        <f t="shared" si="6"/>
        <v>1.7281237774113833E-08</v>
      </c>
      <c r="H175" s="58">
        <v>1914.393164916811</v>
      </c>
      <c r="I175" s="58">
        <f t="shared" si="7"/>
        <v>560.865256955509</v>
      </c>
      <c r="J175" s="58">
        <f t="shared" si="8"/>
        <v>29.297286882991546</v>
      </c>
      <c r="K175" s="58">
        <v>0</v>
      </c>
      <c r="L175" s="58">
        <v>560.865256955509</v>
      </c>
      <c r="M175" s="21"/>
    </row>
    <row r="176" spans="1:13" s="47" customFormat="1" ht="12" customHeight="1">
      <c r="A176" s="18"/>
      <c r="B176" s="48">
        <v>197</v>
      </c>
      <c r="C176" s="50"/>
      <c r="D176" s="53" t="s">
        <v>45</v>
      </c>
      <c r="E176" s="58">
        <v>314.9151048711503</v>
      </c>
      <c r="F176" s="58">
        <v>314.9151053598779</v>
      </c>
      <c r="G176" s="58">
        <f t="shared" si="6"/>
        <v>1.5519346163728187E-07</v>
      </c>
      <c r="H176" s="58">
        <v>314.915113551817</v>
      </c>
      <c r="I176" s="58">
        <f t="shared" si="7"/>
        <v>94.37807127397826</v>
      </c>
      <c r="J176" s="58">
        <f t="shared" si="8"/>
        <v>29.96936941660043</v>
      </c>
      <c r="K176" s="58">
        <v>0</v>
      </c>
      <c r="L176" s="58">
        <v>94.37807127397826</v>
      </c>
      <c r="M176" s="21"/>
    </row>
    <row r="177" spans="1:13" s="47" customFormat="1" ht="12" customHeight="1">
      <c r="A177" s="18"/>
      <c r="B177" s="48">
        <v>198</v>
      </c>
      <c r="C177" s="50"/>
      <c r="D177" s="53" t="s">
        <v>127</v>
      </c>
      <c r="E177" s="58">
        <v>1057.8862591302443</v>
      </c>
      <c r="F177" s="58">
        <v>1057.8862591302443</v>
      </c>
      <c r="G177" s="58">
        <f t="shared" si="6"/>
        <v>0</v>
      </c>
      <c r="H177" s="58">
        <v>397.27506757287796</v>
      </c>
      <c r="I177" s="58">
        <f t="shared" si="7"/>
        <v>198.27844252305562</v>
      </c>
      <c r="J177" s="58">
        <f t="shared" si="8"/>
        <v>18.742888548913847</v>
      </c>
      <c r="K177" s="58">
        <v>0</v>
      </c>
      <c r="L177" s="58">
        <v>198.27844252305562</v>
      </c>
      <c r="M177" s="21"/>
    </row>
    <row r="178" spans="1:13" s="47" customFormat="1" ht="12" customHeight="1">
      <c r="A178" s="18"/>
      <c r="B178" s="80">
        <v>199</v>
      </c>
      <c r="C178" s="77"/>
      <c r="D178" s="78" t="s">
        <v>128</v>
      </c>
      <c r="E178" s="79">
        <v>306.6562746687255</v>
      </c>
      <c r="F178" s="79">
        <v>306.6562748266221</v>
      </c>
      <c r="G178" s="79">
        <f t="shared" si="6"/>
        <v>5.1489763563949964E-08</v>
      </c>
      <c r="H178" s="79">
        <v>306.656281849807</v>
      </c>
      <c r="I178" s="79">
        <f t="shared" si="7"/>
        <v>89.21442548543702</v>
      </c>
      <c r="J178" s="79">
        <f t="shared" si="8"/>
        <v>29.092646330448396</v>
      </c>
      <c r="K178" s="79">
        <v>0</v>
      </c>
      <c r="L178" s="79">
        <v>89.21442548543702</v>
      </c>
      <c r="M178" s="21"/>
    </row>
    <row r="179" spans="1:13" s="47" customFormat="1" ht="12" customHeight="1">
      <c r="A179" s="18"/>
      <c r="B179" s="48">
        <v>200</v>
      </c>
      <c r="C179" s="50"/>
      <c r="D179" s="53" t="s">
        <v>129</v>
      </c>
      <c r="E179" s="58">
        <v>1380.973133543378</v>
      </c>
      <c r="F179" s="58">
        <v>1380.973133543378</v>
      </c>
      <c r="G179" s="58">
        <f t="shared" si="6"/>
        <v>0</v>
      </c>
      <c r="H179" s="58">
        <v>1380.973125928006</v>
      </c>
      <c r="I179" s="58">
        <f t="shared" si="7"/>
        <v>839.6193026448204</v>
      </c>
      <c r="J179" s="58">
        <f t="shared" si="8"/>
        <v>60.79910479434732</v>
      </c>
      <c r="K179" s="58">
        <v>0</v>
      </c>
      <c r="L179" s="58">
        <v>839.6193026448204</v>
      </c>
      <c r="M179" s="21"/>
    </row>
    <row r="180" spans="1:13" s="47" customFormat="1" ht="12" customHeight="1">
      <c r="A180" s="18"/>
      <c r="B180" s="48">
        <v>201</v>
      </c>
      <c r="C180" s="50"/>
      <c r="D180" s="53" t="s">
        <v>130</v>
      </c>
      <c r="E180" s="58">
        <v>1749.8152663957255</v>
      </c>
      <c r="F180" s="58">
        <v>1749.815266553622</v>
      </c>
      <c r="G180" s="58">
        <f t="shared" si="6"/>
        <v>9.023608527058968E-09</v>
      </c>
      <c r="H180" s="58">
        <v>1749.8152691416046</v>
      </c>
      <c r="I180" s="58">
        <f t="shared" si="7"/>
        <v>915.4520824016088</v>
      </c>
      <c r="J180" s="58">
        <f t="shared" si="8"/>
        <v>52.31707025877381</v>
      </c>
      <c r="K180" s="58">
        <v>0</v>
      </c>
      <c r="L180" s="58">
        <v>915.4520824016088</v>
      </c>
      <c r="M180" s="21"/>
    </row>
    <row r="181" spans="1:13" s="47" customFormat="1" ht="12" customHeight="1">
      <c r="A181" s="18"/>
      <c r="B181" s="48">
        <v>202</v>
      </c>
      <c r="C181" s="50"/>
      <c r="D181" s="53" t="s">
        <v>131</v>
      </c>
      <c r="E181" s="58">
        <v>3093.7236568565004</v>
      </c>
      <c r="F181" s="58">
        <v>3093.7236568565004</v>
      </c>
      <c r="G181" s="58">
        <f t="shared" si="6"/>
        <v>0</v>
      </c>
      <c r="H181" s="58">
        <v>1995.463585447622</v>
      </c>
      <c r="I181" s="58">
        <f t="shared" si="7"/>
        <v>1519.2126738032548</v>
      </c>
      <c r="J181" s="58">
        <f t="shared" si="8"/>
        <v>49.10628234154923</v>
      </c>
      <c r="K181" s="58">
        <v>0</v>
      </c>
      <c r="L181" s="58">
        <v>1519.2126738032548</v>
      </c>
      <c r="M181" s="21"/>
    </row>
    <row r="182" spans="1:13" s="47" customFormat="1" ht="12" customHeight="1">
      <c r="A182" s="18"/>
      <c r="B182" s="48">
        <v>203</v>
      </c>
      <c r="C182" s="50"/>
      <c r="D182" s="53" t="s">
        <v>132</v>
      </c>
      <c r="E182" s="58">
        <v>729.5340059733006</v>
      </c>
      <c r="F182" s="58">
        <v>729.5340069507558</v>
      </c>
      <c r="G182" s="58">
        <f t="shared" si="6"/>
        <v>1.3398351939031272E-07</v>
      </c>
      <c r="H182" s="58">
        <v>729.5340116626127</v>
      </c>
      <c r="I182" s="58">
        <f t="shared" si="7"/>
        <v>140.9222966260489</v>
      </c>
      <c r="J182" s="58">
        <f t="shared" si="8"/>
        <v>19.316754981041107</v>
      </c>
      <c r="K182" s="58">
        <v>0</v>
      </c>
      <c r="L182" s="58">
        <v>140.9222966260489</v>
      </c>
      <c r="M182" s="21"/>
    </row>
    <row r="183" spans="1:13" s="47" customFormat="1" ht="12" customHeight="1">
      <c r="A183" s="18"/>
      <c r="B183" s="48">
        <v>204</v>
      </c>
      <c r="C183" s="50"/>
      <c r="D183" s="53" t="s">
        <v>133</v>
      </c>
      <c r="E183" s="58">
        <v>2106.8574434155</v>
      </c>
      <c r="F183" s="58">
        <v>2106.8574434155</v>
      </c>
      <c r="G183" s="58">
        <f t="shared" si="6"/>
        <v>0</v>
      </c>
      <c r="H183" s="58">
        <v>2106.857443860783</v>
      </c>
      <c r="I183" s="58">
        <f t="shared" si="7"/>
        <v>631.5614309800969</v>
      </c>
      <c r="J183" s="58">
        <f t="shared" si="8"/>
        <v>29.976467223916714</v>
      </c>
      <c r="K183" s="58">
        <v>0</v>
      </c>
      <c r="L183" s="58">
        <v>631.5614309800969</v>
      </c>
      <c r="M183" s="21"/>
    </row>
    <row r="184" spans="1:13" s="47" customFormat="1" ht="12" customHeight="1">
      <c r="A184" s="18"/>
      <c r="B184" s="48">
        <v>205</v>
      </c>
      <c r="C184" s="50"/>
      <c r="D184" s="53" t="s">
        <v>134</v>
      </c>
      <c r="E184" s="58">
        <v>2305.2304088911224</v>
      </c>
      <c r="F184" s="58">
        <v>2305.2304088911224</v>
      </c>
      <c r="G184" s="58">
        <f t="shared" si="6"/>
        <v>0</v>
      </c>
      <c r="H184" s="58">
        <v>2305.2304067461914</v>
      </c>
      <c r="I184" s="58">
        <f t="shared" si="7"/>
        <v>670.8164615236221</v>
      </c>
      <c r="J184" s="58">
        <f t="shared" si="8"/>
        <v>29.099757617994587</v>
      </c>
      <c r="K184" s="58">
        <v>0</v>
      </c>
      <c r="L184" s="58">
        <v>670.8164615236221</v>
      </c>
      <c r="M184" s="21"/>
    </row>
    <row r="185" spans="1:13" s="47" customFormat="1" ht="12" customHeight="1">
      <c r="A185" s="18"/>
      <c r="B185" s="48">
        <v>206</v>
      </c>
      <c r="C185" s="50"/>
      <c r="D185" s="53" t="s">
        <v>135</v>
      </c>
      <c r="E185" s="58">
        <v>833.771351442378</v>
      </c>
      <c r="F185" s="58">
        <v>833.771351442378</v>
      </c>
      <c r="G185" s="58">
        <f t="shared" si="6"/>
        <v>0</v>
      </c>
      <c r="H185" s="58">
        <v>833.7713475093171</v>
      </c>
      <c r="I185" s="58">
        <f t="shared" si="7"/>
        <v>166.75426940362485</v>
      </c>
      <c r="J185" s="58">
        <f t="shared" si="8"/>
        <v>19.999999893873692</v>
      </c>
      <c r="K185" s="58">
        <v>0</v>
      </c>
      <c r="L185" s="58">
        <v>166.75426940362485</v>
      </c>
      <c r="M185" s="21"/>
    </row>
    <row r="186" spans="1:13" s="47" customFormat="1" ht="12" customHeight="1">
      <c r="A186" s="18"/>
      <c r="B186" s="48">
        <v>207</v>
      </c>
      <c r="C186" s="50"/>
      <c r="D186" s="53" t="s">
        <v>136</v>
      </c>
      <c r="E186" s="58">
        <v>948.5200634631503</v>
      </c>
      <c r="F186" s="58">
        <v>948.5200639518779</v>
      </c>
      <c r="G186" s="58">
        <f t="shared" si="6"/>
        <v>5.1525276489883254E-08</v>
      </c>
      <c r="H186" s="58">
        <v>948.5200594036561</v>
      </c>
      <c r="I186" s="58">
        <f t="shared" si="7"/>
        <v>294.54092754937506</v>
      </c>
      <c r="J186" s="58">
        <f t="shared" si="8"/>
        <v>31.05268288392456</v>
      </c>
      <c r="K186" s="58">
        <v>0</v>
      </c>
      <c r="L186" s="58">
        <v>294.54092754937506</v>
      </c>
      <c r="M186" s="21"/>
    </row>
    <row r="187" spans="1:13" s="47" customFormat="1" ht="12" customHeight="1">
      <c r="A187" s="18"/>
      <c r="B187" s="48">
        <v>208</v>
      </c>
      <c r="C187" s="50"/>
      <c r="D187" s="53" t="s">
        <v>137</v>
      </c>
      <c r="E187" s="58">
        <v>185.81264555950003</v>
      </c>
      <c r="F187" s="58">
        <v>185.81264555950003</v>
      </c>
      <c r="G187" s="58">
        <f t="shared" si="6"/>
        <v>0</v>
      </c>
      <c r="H187" s="58">
        <v>185.81265485924902</v>
      </c>
      <c r="I187" s="58">
        <f t="shared" si="7"/>
        <v>86.71257021570449</v>
      </c>
      <c r="J187" s="58">
        <f t="shared" si="8"/>
        <v>46.66666789798104</v>
      </c>
      <c r="K187" s="58">
        <v>0</v>
      </c>
      <c r="L187" s="58">
        <v>86.71257021570449</v>
      </c>
      <c r="M187" s="21"/>
    </row>
    <row r="188" spans="1:13" s="47" customFormat="1" ht="12" customHeight="1">
      <c r="A188" s="18"/>
      <c r="B188" s="48">
        <v>209</v>
      </c>
      <c r="C188" s="50"/>
      <c r="D188" s="53" t="s">
        <v>46</v>
      </c>
      <c r="E188" s="58">
        <v>2657.781657943425</v>
      </c>
      <c r="F188" s="58">
        <v>2657.798654129244</v>
      </c>
      <c r="G188" s="58">
        <f t="shared" si="6"/>
        <v>0.0006394876632498381</v>
      </c>
      <c r="H188" s="58">
        <v>2657.35381</v>
      </c>
      <c r="I188" s="58">
        <f t="shared" si="7"/>
        <v>2200.8177510067067</v>
      </c>
      <c r="J188" s="58">
        <f t="shared" si="8"/>
        <v>82.80603752987246</v>
      </c>
      <c r="K188" s="58">
        <v>1698.7277860882684</v>
      </c>
      <c r="L188" s="58">
        <v>502.0899649184381</v>
      </c>
      <c r="M188" s="21"/>
    </row>
    <row r="189" spans="1:13" s="47" customFormat="1" ht="12" customHeight="1">
      <c r="A189" s="18"/>
      <c r="B189" s="48">
        <v>210</v>
      </c>
      <c r="C189" s="50"/>
      <c r="D189" s="53" t="s">
        <v>138</v>
      </c>
      <c r="E189" s="58">
        <v>2734.749150805425</v>
      </c>
      <c r="F189" s="58">
        <v>2734.749151136256</v>
      </c>
      <c r="G189" s="58">
        <f t="shared" si="6"/>
        <v>1.209730271511944E-08</v>
      </c>
      <c r="H189" s="58">
        <v>2734.7491569566587</v>
      </c>
      <c r="I189" s="58">
        <f t="shared" si="7"/>
        <v>744.7562125990984</v>
      </c>
      <c r="J189" s="58">
        <f t="shared" si="8"/>
        <v>27.233072265134844</v>
      </c>
      <c r="K189" s="58">
        <v>0</v>
      </c>
      <c r="L189" s="58">
        <v>744.7562125990984</v>
      </c>
      <c r="M189" s="21"/>
    </row>
    <row r="190" spans="1:13" s="47" customFormat="1" ht="12" customHeight="1">
      <c r="A190" s="18"/>
      <c r="B190" s="48">
        <v>211</v>
      </c>
      <c r="C190" s="50"/>
      <c r="D190" s="53" t="s">
        <v>47</v>
      </c>
      <c r="E190" s="58">
        <v>3608.73186441115</v>
      </c>
      <c r="F190" s="58">
        <v>3608.7318648998785</v>
      </c>
      <c r="G190" s="58">
        <f t="shared" si="6"/>
        <v>1.354294454358751E-08</v>
      </c>
      <c r="H190" s="58">
        <v>3608.731870667382</v>
      </c>
      <c r="I190" s="58">
        <f t="shared" si="7"/>
        <v>1127.2005566435923</v>
      </c>
      <c r="J190" s="58">
        <f t="shared" si="8"/>
        <v>31.23536463341162</v>
      </c>
      <c r="K190" s="58">
        <v>0</v>
      </c>
      <c r="L190" s="58">
        <v>1127.2005566435923</v>
      </c>
      <c r="M190" s="21"/>
    </row>
    <row r="191" spans="1:13" s="47" customFormat="1" ht="12" customHeight="1">
      <c r="A191" s="18"/>
      <c r="B191" s="48">
        <v>212</v>
      </c>
      <c r="C191" s="50"/>
      <c r="D191" s="53" t="s">
        <v>139</v>
      </c>
      <c r="E191" s="58">
        <v>678.4265829</v>
      </c>
      <c r="F191" s="58">
        <v>678.4265829</v>
      </c>
      <c r="G191" s="58">
        <f t="shared" si="6"/>
        <v>0</v>
      </c>
      <c r="H191" s="58">
        <v>678.4265829</v>
      </c>
      <c r="I191" s="58">
        <f t="shared" si="7"/>
        <v>214.8771809343931</v>
      </c>
      <c r="J191" s="58">
        <f t="shared" si="8"/>
        <v>31.67287166370749</v>
      </c>
      <c r="K191" s="58">
        <v>0</v>
      </c>
      <c r="L191" s="58">
        <v>214.8771809343931</v>
      </c>
      <c r="M191" s="21"/>
    </row>
    <row r="192" spans="1:13" s="47" customFormat="1" ht="12" customHeight="1">
      <c r="A192" s="18"/>
      <c r="B192" s="48">
        <v>213</v>
      </c>
      <c r="C192" s="50"/>
      <c r="D192" s="53" t="s">
        <v>140</v>
      </c>
      <c r="E192" s="58">
        <v>2312.744606083122</v>
      </c>
      <c r="F192" s="58">
        <v>2312.744606083122</v>
      </c>
      <c r="G192" s="58">
        <f t="shared" si="6"/>
        <v>0</v>
      </c>
      <c r="H192" s="58">
        <v>2313.06523</v>
      </c>
      <c r="I192" s="58">
        <f t="shared" si="7"/>
        <v>1997.2915204567253</v>
      </c>
      <c r="J192" s="58">
        <f t="shared" si="8"/>
        <v>86.3602282415156</v>
      </c>
      <c r="K192" s="58">
        <v>1110.794279972069</v>
      </c>
      <c r="L192" s="58">
        <v>886.4972404846561</v>
      </c>
      <c r="M192" s="21"/>
    </row>
    <row r="193" spans="1:13" s="47" customFormat="1" ht="12" customHeight="1">
      <c r="A193" s="18"/>
      <c r="B193" s="48">
        <v>214</v>
      </c>
      <c r="C193" s="50"/>
      <c r="D193" s="53" t="s">
        <v>48</v>
      </c>
      <c r="E193" s="58">
        <v>4817.7196738707435</v>
      </c>
      <c r="F193" s="58">
        <v>4817.7196738707435</v>
      </c>
      <c r="G193" s="58">
        <f t="shared" si="6"/>
        <v>0</v>
      </c>
      <c r="H193" s="58">
        <v>4818.06145</v>
      </c>
      <c r="I193" s="58">
        <f t="shared" si="7"/>
        <v>3669.961421254582</v>
      </c>
      <c r="J193" s="58">
        <f t="shared" si="8"/>
        <v>76.17631721411455</v>
      </c>
      <c r="K193" s="58">
        <v>2628.3423460279873</v>
      </c>
      <c r="L193" s="58">
        <v>1041.6190752265945</v>
      </c>
      <c r="M193" s="21"/>
    </row>
    <row r="194" spans="1:13" s="47" customFormat="1" ht="12" customHeight="1">
      <c r="A194" s="18"/>
      <c r="B194" s="48">
        <v>215</v>
      </c>
      <c r="C194" s="50"/>
      <c r="D194" s="53" t="s">
        <v>49</v>
      </c>
      <c r="E194" s="58">
        <v>1252.5881199283779</v>
      </c>
      <c r="F194" s="58">
        <v>1252.5881199283779</v>
      </c>
      <c r="G194" s="58">
        <f t="shared" si="6"/>
        <v>0</v>
      </c>
      <c r="H194" s="58">
        <v>1117.280412961256</v>
      </c>
      <c r="I194" s="58">
        <f t="shared" si="7"/>
        <v>729.0209068778636</v>
      </c>
      <c r="J194" s="58">
        <f t="shared" si="8"/>
        <v>58.20116726953697</v>
      </c>
      <c r="K194" s="58">
        <v>0</v>
      </c>
      <c r="L194" s="58">
        <v>729.0209068778636</v>
      </c>
      <c r="M194" s="21"/>
    </row>
    <row r="195" spans="1:13" s="47" customFormat="1" ht="12" customHeight="1">
      <c r="A195" s="18"/>
      <c r="B195" s="48">
        <v>216</v>
      </c>
      <c r="C195" s="50"/>
      <c r="D195" s="53" t="s">
        <v>50</v>
      </c>
      <c r="E195" s="58">
        <v>2979.1053387</v>
      </c>
      <c r="F195" s="58">
        <v>2979.1053387</v>
      </c>
      <c r="G195" s="58">
        <f t="shared" si="6"/>
        <v>0</v>
      </c>
      <c r="H195" s="58">
        <v>2979.0830588771955</v>
      </c>
      <c r="I195" s="58">
        <f t="shared" si="7"/>
        <v>2444.243543925543</v>
      </c>
      <c r="J195" s="58">
        <f t="shared" si="8"/>
        <v>82.04622750909988</v>
      </c>
      <c r="K195" s="58">
        <v>0</v>
      </c>
      <c r="L195" s="58">
        <v>2444.243543925543</v>
      </c>
      <c r="M195" s="21"/>
    </row>
    <row r="196" spans="1:13" s="47" customFormat="1" ht="12" customHeight="1">
      <c r="A196" s="18"/>
      <c r="B196" s="48">
        <v>217</v>
      </c>
      <c r="C196" s="50"/>
      <c r="D196" s="53" t="s">
        <v>237</v>
      </c>
      <c r="E196" s="58">
        <v>3139.055461667378</v>
      </c>
      <c r="F196" s="58">
        <v>3139.055461667378</v>
      </c>
      <c r="G196" s="58">
        <f t="shared" si="6"/>
        <v>0</v>
      </c>
      <c r="H196" s="58">
        <v>3139.055455491517</v>
      </c>
      <c r="I196" s="58">
        <f t="shared" si="7"/>
        <v>2241.3587306363024</v>
      </c>
      <c r="J196" s="58">
        <f t="shared" si="8"/>
        <v>71.40232971372082</v>
      </c>
      <c r="K196" s="58">
        <v>0</v>
      </c>
      <c r="L196" s="58">
        <v>2241.3587306363024</v>
      </c>
      <c r="M196" s="21"/>
    </row>
    <row r="197" spans="1:13" s="47" customFormat="1" ht="12" customHeight="1">
      <c r="A197" s="18"/>
      <c r="B197" s="48">
        <v>218</v>
      </c>
      <c r="C197" s="50"/>
      <c r="D197" s="53" t="s">
        <v>141</v>
      </c>
      <c r="E197" s="58">
        <v>774.9882316143779</v>
      </c>
      <c r="F197" s="58">
        <v>774.9882316143779</v>
      </c>
      <c r="G197" s="58">
        <f t="shared" si="6"/>
        <v>0</v>
      </c>
      <c r="H197" s="58">
        <v>774.9882304928011</v>
      </c>
      <c r="I197" s="58">
        <f t="shared" si="7"/>
        <v>229.56523034545987</v>
      </c>
      <c r="J197" s="58">
        <f t="shared" si="8"/>
        <v>29.621769851556657</v>
      </c>
      <c r="K197" s="58">
        <v>0</v>
      </c>
      <c r="L197" s="58">
        <v>229.56523034545987</v>
      </c>
      <c r="M197" s="21"/>
    </row>
    <row r="198" spans="1:13" s="47" customFormat="1" ht="12" customHeight="1">
      <c r="A198" s="18"/>
      <c r="B198" s="48">
        <v>219</v>
      </c>
      <c r="C198" s="50"/>
      <c r="D198" s="53" t="s">
        <v>51</v>
      </c>
      <c r="E198" s="58">
        <v>841.7628038383779</v>
      </c>
      <c r="F198" s="58">
        <v>841.7628038383779</v>
      </c>
      <c r="G198" s="58">
        <f t="shared" si="6"/>
        <v>0</v>
      </c>
      <c r="H198" s="58">
        <v>841.762799948781</v>
      </c>
      <c r="I198" s="58">
        <f t="shared" si="7"/>
        <v>378.79325996837935</v>
      </c>
      <c r="J198" s="58">
        <f t="shared" si="8"/>
        <v>44.999999791046754</v>
      </c>
      <c r="K198" s="58">
        <v>0</v>
      </c>
      <c r="L198" s="58">
        <v>378.79325996837935</v>
      </c>
      <c r="M198" s="21"/>
    </row>
    <row r="199" spans="1:13" s="47" customFormat="1" ht="12" customHeight="1">
      <c r="A199" s="18"/>
      <c r="B199" s="48">
        <v>222</v>
      </c>
      <c r="C199" s="50"/>
      <c r="D199" s="53" t="s">
        <v>52</v>
      </c>
      <c r="E199" s="58">
        <v>20958.3694405</v>
      </c>
      <c r="F199" s="58">
        <v>20958.3694405</v>
      </c>
      <c r="G199" s="58">
        <f t="shared" si="6"/>
        <v>0</v>
      </c>
      <c r="H199" s="58">
        <v>20761.550495824005</v>
      </c>
      <c r="I199" s="58">
        <f t="shared" si="7"/>
        <v>11708.314380349013</v>
      </c>
      <c r="J199" s="58">
        <f t="shared" si="8"/>
        <v>55.86462445749163</v>
      </c>
      <c r="K199" s="58">
        <v>0</v>
      </c>
      <c r="L199" s="58">
        <v>11708.314380349013</v>
      </c>
      <c r="M199" s="21"/>
    </row>
    <row r="200" spans="1:13" s="47" customFormat="1" ht="12" customHeight="1">
      <c r="A200" s="18"/>
      <c r="B200" s="48">
        <v>223</v>
      </c>
      <c r="C200" s="50"/>
      <c r="D200" s="53" t="s">
        <v>142</v>
      </c>
      <c r="E200" s="58">
        <v>85.69534641174417</v>
      </c>
      <c r="F200" s="58">
        <v>85.69534641174417</v>
      </c>
      <c r="G200" s="58">
        <f t="shared" si="6"/>
        <v>0</v>
      </c>
      <c r="H200" s="58">
        <v>85.69534855383</v>
      </c>
      <c r="I200" s="58">
        <f t="shared" si="7"/>
        <v>24.976141077752253</v>
      </c>
      <c r="J200" s="58">
        <f t="shared" si="8"/>
        <v>29.145271153638024</v>
      </c>
      <c r="K200" s="58">
        <v>0</v>
      </c>
      <c r="L200" s="58">
        <v>24.976141077752253</v>
      </c>
      <c r="M200" s="21"/>
    </row>
    <row r="201" spans="1:13" s="47" customFormat="1" ht="12" customHeight="1">
      <c r="A201" s="18"/>
      <c r="B201" s="48">
        <v>225</v>
      </c>
      <c r="C201" s="50"/>
      <c r="D201" s="53" t="s">
        <v>143</v>
      </c>
      <c r="E201" s="58">
        <v>24.514949230725488</v>
      </c>
      <c r="F201" s="58">
        <v>24.514949388622096</v>
      </c>
      <c r="G201" s="58">
        <f t="shared" si="6"/>
        <v>6.440829452003527E-07</v>
      </c>
      <c r="H201" s="58">
        <v>24.51495259619008</v>
      </c>
      <c r="I201" s="58">
        <f t="shared" si="7"/>
        <v>8.580233623111797</v>
      </c>
      <c r="J201" s="58">
        <f t="shared" si="8"/>
        <v>35.00000545419875</v>
      </c>
      <c r="K201" s="58">
        <v>0</v>
      </c>
      <c r="L201" s="58">
        <v>8.580233623111797</v>
      </c>
      <c r="M201" s="21"/>
    </row>
    <row r="202" spans="1:13" s="47" customFormat="1" ht="12" customHeight="1">
      <c r="A202" s="18"/>
      <c r="B202" s="48">
        <v>226</v>
      </c>
      <c r="C202" s="50"/>
      <c r="D202" s="53" t="s">
        <v>238</v>
      </c>
      <c r="E202" s="58">
        <v>501.89835164799996</v>
      </c>
      <c r="F202" s="58">
        <v>501.8983516480001</v>
      </c>
      <c r="G202" s="58">
        <f t="shared" si="6"/>
        <v>0</v>
      </c>
      <c r="H202" s="58">
        <v>500.405643</v>
      </c>
      <c r="I202" s="58">
        <f t="shared" si="7"/>
        <v>425.34479654999996</v>
      </c>
      <c r="J202" s="58">
        <f t="shared" si="8"/>
        <v>84.74719933894305</v>
      </c>
      <c r="K202" s="58">
        <v>0</v>
      </c>
      <c r="L202" s="58">
        <v>425.34479654999996</v>
      </c>
      <c r="M202" s="21"/>
    </row>
    <row r="203" spans="1:13" s="47" customFormat="1" ht="12" customHeight="1">
      <c r="A203" s="18"/>
      <c r="B203" s="48">
        <v>227</v>
      </c>
      <c r="C203" s="50"/>
      <c r="D203" s="53" t="s">
        <v>144</v>
      </c>
      <c r="E203" s="58">
        <v>2098.5891550411507</v>
      </c>
      <c r="F203" s="58">
        <v>2098.589155529878</v>
      </c>
      <c r="G203" s="58">
        <f t="shared" si="6"/>
        <v>2.3288365014195733E-08</v>
      </c>
      <c r="H203" s="58">
        <v>2098.5891460000485</v>
      </c>
      <c r="I203" s="58">
        <f t="shared" si="7"/>
        <v>1104.5206033220675</v>
      </c>
      <c r="J203" s="58">
        <f t="shared" si="8"/>
        <v>52.63157871618679</v>
      </c>
      <c r="K203" s="58">
        <v>0</v>
      </c>
      <c r="L203" s="58">
        <v>1104.5206033220675</v>
      </c>
      <c r="M203" s="21"/>
    </row>
    <row r="204" spans="1:13" s="47" customFormat="1" ht="12" customHeight="1">
      <c r="A204" s="18"/>
      <c r="B204" s="48">
        <v>228</v>
      </c>
      <c r="C204" s="50"/>
      <c r="D204" s="53" t="s">
        <v>145</v>
      </c>
      <c r="E204" s="58">
        <v>385.93386475572544</v>
      </c>
      <c r="F204" s="58">
        <v>385.9338649136221</v>
      </c>
      <c r="G204" s="58">
        <f t="shared" si="6"/>
        <v>4.0912880194809986E-08</v>
      </c>
      <c r="H204" s="58">
        <v>385.9338687170214</v>
      </c>
      <c r="I204" s="58">
        <f t="shared" si="7"/>
        <v>183.14463889188886</v>
      </c>
      <c r="J204" s="58">
        <f t="shared" si="8"/>
        <v>47.454928303034364</v>
      </c>
      <c r="K204" s="58">
        <v>0</v>
      </c>
      <c r="L204" s="58">
        <v>183.14463889188886</v>
      </c>
      <c r="M204" s="21"/>
    </row>
    <row r="205" spans="1:13" s="47" customFormat="1" ht="12" customHeight="1">
      <c r="A205" s="18"/>
      <c r="B205" s="48">
        <v>229</v>
      </c>
      <c r="C205" s="50"/>
      <c r="D205" s="53" t="s">
        <v>53</v>
      </c>
      <c r="E205" s="58">
        <v>2055.1620378597254</v>
      </c>
      <c r="F205" s="58">
        <v>2055.1620380176223</v>
      </c>
      <c r="G205" s="58">
        <f t="shared" si="6"/>
        <v>7.682942282372096E-09</v>
      </c>
      <c r="H205" s="58">
        <v>2055.1620382482956</v>
      </c>
      <c r="I205" s="58">
        <f t="shared" si="7"/>
        <v>1207.329123224426</v>
      </c>
      <c r="J205" s="58">
        <f t="shared" si="8"/>
        <v>58.74617674375676</v>
      </c>
      <c r="K205" s="58">
        <v>0</v>
      </c>
      <c r="L205" s="58">
        <v>1207.329123224426</v>
      </c>
      <c r="M205" s="21"/>
    </row>
    <row r="206" spans="1:13" s="47" customFormat="1" ht="12" customHeight="1">
      <c r="A206" s="18"/>
      <c r="B206" s="48">
        <v>231</v>
      </c>
      <c r="C206" s="50"/>
      <c r="D206" s="53" t="s">
        <v>146</v>
      </c>
      <c r="E206" s="58">
        <v>863.232777964</v>
      </c>
      <c r="F206" s="58">
        <v>863.232777964</v>
      </c>
      <c r="G206" s="58">
        <f t="shared" si="6"/>
        <v>0</v>
      </c>
      <c r="H206" s="58">
        <v>106.74924650000001</v>
      </c>
      <c r="I206" s="58">
        <f t="shared" si="7"/>
        <v>38.10314068226333</v>
      </c>
      <c r="J206" s="58">
        <f t="shared" si="8"/>
        <v>4.414005312927584</v>
      </c>
      <c r="K206" s="58">
        <v>0</v>
      </c>
      <c r="L206" s="58">
        <v>38.10314068226333</v>
      </c>
      <c r="M206" s="21"/>
    </row>
    <row r="207" spans="1:13" s="47" customFormat="1" ht="12" customHeight="1">
      <c r="A207" s="18"/>
      <c r="B207" s="48">
        <v>233</v>
      </c>
      <c r="C207" s="50"/>
      <c r="D207" s="53" t="s">
        <v>147</v>
      </c>
      <c r="E207" s="58">
        <v>169.70007806224422</v>
      </c>
      <c r="F207" s="58">
        <v>169.70007806224422</v>
      </c>
      <c r="G207" s="58">
        <f t="shared" si="6"/>
        <v>0</v>
      </c>
      <c r="H207" s="58">
        <v>169.70007589987705</v>
      </c>
      <c r="I207" s="58">
        <f t="shared" si="7"/>
        <v>50.910022912867056</v>
      </c>
      <c r="J207" s="58">
        <f t="shared" si="8"/>
        <v>29.99999970194109</v>
      </c>
      <c r="K207" s="58">
        <v>0</v>
      </c>
      <c r="L207" s="58">
        <v>50.910022912867056</v>
      </c>
      <c r="M207" s="21"/>
    </row>
    <row r="208" spans="1:13" s="47" customFormat="1" ht="12" customHeight="1">
      <c r="A208" s="18"/>
      <c r="B208" s="48">
        <v>234</v>
      </c>
      <c r="C208" s="50"/>
      <c r="D208" s="53" t="s">
        <v>148</v>
      </c>
      <c r="E208" s="58">
        <v>818.6549258</v>
      </c>
      <c r="F208" s="58">
        <v>818.6549258</v>
      </c>
      <c r="G208" s="58">
        <f t="shared" si="6"/>
        <v>0</v>
      </c>
      <c r="H208" s="58">
        <v>818.6549258</v>
      </c>
      <c r="I208" s="58">
        <f t="shared" si="7"/>
        <v>708.4756266170326</v>
      </c>
      <c r="J208" s="58">
        <f t="shared" si="8"/>
        <v>86.54142353381692</v>
      </c>
      <c r="K208" s="58">
        <v>0</v>
      </c>
      <c r="L208" s="58">
        <v>708.4756266170326</v>
      </c>
      <c r="M208" s="21"/>
    </row>
    <row r="209" spans="1:13" s="47" customFormat="1" ht="12" customHeight="1">
      <c r="A209" s="18"/>
      <c r="B209" s="48">
        <v>235</v>
      </c>
      <c r="C209" s="50"/>
      <c r="D209" s="53" t="s">
        <v>149</v>
      </c>
      <c r="E209" s="58">
        <v>1936.324621376744</v>
      </c>
      <c r="F209" s="58">
        <v>1936.324621376744</v>
      </c>
      <c r="G209" s="58">
        <f t="shared" si="6"/>
        <v>0</v>
      </c>
      <c r="H209" s="58">
        <v>1936.3246313335796</v>
      </c>
      <c r="I209" s="58">
        <f t="shared" si="7"/>
        <v>1263.1405313484468</v>
      </c>
      <c r="J209" s="58">
        <f t="shared" si="8"/>
        <v>65.23392397140219</v>
      </c>
      <c r="K209" s="58">
        <v>0</v>
      </c>
      <c r="L209" s="58">
        <v>1263.1405313484468</v>
      </c>
      <c r="M209" s="21"/>
    </row>
    <row r="210" spans="1:13" s="47" customFormat="1" ht="12" customHeight="1">
      <c r="A210" s="18"/>
      <c r="B210" s="48">
        <v>236</v>
      </c>
      <c r="C210" s="50"/>
      <c r="D210" s="53" t="s">
        <v>150</v>
      </c>
      <c r="E210" s="58">
        <v>1818.387223492378</v>
      </c>
      <c r="F210" s="58">
        <v>1818.387223492378</v>
      </c>
      <c r="G210" s="58">
        <f t="shared" si="6"/>
        <v>0</v>
      </c>
      <c r="H210" s="58">
        <v>1818.387232166315</v>
      </c>
      <c r="I210" s="58">
        <f t="shared" si="7"/>
        <v>909.1936160831572</v>
      </c>
      <c r="J210" s="58">
        <f t="shared" si="8"/>
        <v>50.0000002385063</v>
      </c>
      <c r="K210" s="58">
        <v>0</v>
      </c>
      <c r="L210" s="58">
        <v>909.1936160831572</v>
      </c>
      <c r="M210" s="21"/>
    </row>
    <row r="211" spans="1:13" s="47" customFormat="1" ht="12.75" customHeight="1">
      <c r="A211" s="18"/>
      <c r="B211" s="80">
        <v>237</v>
      </c>
      <c r="C211" s="77"/>
      <c r="D211" s="78" t="s">
        <v>151</v>
      </c>
      <c r="E211" s="79">
        <v>202.28366819515028</v>
      </c>
      <c r="F211" s="79">
        <v>271.07779</v>
      </c>
      <c r="G211" s="79">
        <f aca="true" t="shared" si="9" ref="G211:G259">F211/E211*100-100</f>
        <v>34.00873754102659</v>
      </c>
      <c r="H211" s="79">
        <v>228.1758760835979</v>
      </c>
      <c r="I211" s="79">
        <f aca="true" t="shared" si="10" ref="I211:I274">+K211+L211</f>
        <v>192.68751790535737</v>
      </c>
      <c r="J211" s="79">
        <f aca="true" t="shared" si="11" ref="J211:J246">+I211/F211*100</f>
        <v>71.08200118694982</v>
      </c>
      <c r="K211" s="79">
        <v>0</v>
      </c>
      <c r="L211" s="79">
        <v>192.68751790535737</v>
      </c>
      <c r="M211" s="21"/>
    </row>
    <row r="212" spans="1:13" s="47" customFormat="1" ht="13.5" customHeight="1">
      <c r="A212" s="18"/>
      <c r="B212" s="48">
        <v>242</v>
      </c>
      <c r="C212" s="50"/>
      <c r="D212" s="53" t="s">
        <v>152</v>
      </c>
      <c r="E212" s="58">
        <v>1057.4926027337442</v>
      </c>
      <c r="F212" s="58">
        <v>1057.4926027337442</v>
      </c>
      <c r="G212" s="58">
        <f t="shared" si="9"/>
        <v>0</v>
      </c>
      <c r="H212" s="58">
        <v>1056.60978</v>
      </c>
      <c r="I212" s="58">
        <f t="shared" si="10"/>
        <v>851.4734619568761</v>
      </c>
      <c r="J212" s="58">
        <f t="shared" si="11"/>
        <v>80.51814828356396</v>
      </c>
      <c r="K212" s="58">
        <v>772.2353307028369</v>
      </c>
      <c r="L212" s="58">
        <v>79.23813125403917</v>
      </c>
      <c r="M212" s="21"/>
    </row>
    <row r="213" spans="1:13" s="47" customFormat="1" ht="12" customHeight="1">
      <c r="A213" s="18"/>
      <c r="B213" s="48">
        <v>243</v>
      </c>
      <c r="C213" s="50"/>
      <c r="D213" s="53" t="s">
        <v>153</v>
      </c>
      <c r="E213" s="58">
        <v>2626.8924821504997</v>
      </c>
      <c r="F213" s="58">
        <v>2626.8924821504997</v>
      </c>
      <c r="G213" s="58">
        <f t="shared" si="9"/>
        <v>0</v>
      </c>
      <c r="H213" s="58">
        <v>2627.67376</v>
      </c>
      <c r="I213" s="58">
        <f t="shared" si="10"/>
        <v>1266.68936250999</v>
      </c>
      <c r="J213" s="58">
        <f t="shared" si="11"/>
        <v>48.22006881199102</v>
      </c>
      <c r="K213" s="58">
        <v>0</v>
      </c>
      <c r="L213" s="58">
        <v>1266.68936250999</v>
      </c>
      <c r="M213" s="21"/>
    </row>
    <row r="214" spans="1:13" s="47" customFormat="1" ht="12" customHeight="1">
      <c r="A214" s="18"/>
      <c r="B214" s="48">
        <v>244</v>
      </c>
      <c r="C214" s="50"/>
      <c r="D214" s="53" t="s">
        <v>154</v>
      </c>
      <c r="E214" s="58">
        <v>1875.2172568332444</v>
      </c>
      <c r="F214" s="58">
        <v>1875.2172568332444</v>
      </c>
      <c r="G214" s="58">
        <f t="shared" si="9"/>
        <v>0</v>
      </c>
      <c r="H214" s="58">
        <v>1092.079794597378</v>
      </c>
      <c r="I214" s="58">
        <f t="shared" si="10"/>
        <v>728.4410337009609</v>
      </c>
      <c r="J214" s="58">
        <f t="shared" si="11"/>
        <v>38.84568740216848</v>
      </c>
      <c r="K214" s="58">
        <v>0</v>
      </c>
      <c r="L214" s="58">
        <v>728.4410337009609</v>
      </c>
      <c r="M214" s="21"/>
    </row>
    <row r="215" spans="1:13" s="47" customFormat="1" ht="12" customHeight="1">
      <c r="A215" s="18"/>
      <c r="B215" s="48">
        <v>245</v>
      </c>
      <c r="C215" s="50"/>
      <c r="D215" s="53" t="s">
        <v>155</v>
      </c>
      <c r="E215" s="58">
        <v>1847.6890502331503</v>
      </c>
      <c r="F215" s="58">
        <v>1847.6890507218777</v>
      </c>
      <c r="G215" s="58">
        <f t="shared" si="9"/>
        <v>2.6450734935679066E-08</v>
      </c>
      <c r="H215" s="58">
        <v>1848.07778</v>
      </c>
      <c r="I215" s="58">
        <f t="shared" si="10"/>
        <v>1506.4944439300543</v>
      </c>
      <c r="J215" s="58">
        <f t="shared" si="11"/>
        <v>81.53398123680383</v>
      </c>
      <c r="K215" s="58">
        <v>1055.3576124190772</v>
      </c>
      <c r="L215" s="58">
        <v>451.136831510977</v>
      </c>
      <c r="M215" s="21"/>
    </row>
    <row r="216" spans="1:13" s="47" customFormat="1" ht="12" customHeight="1">
      <c r="A216" s="18"/>
      <c r="B216" s="48">
        <v>247</v>
      </c>
      <c r="C216" s="50"/>
      <c r="D216" s="53" t="s">
        <v>156</v>
      </c>
      <c r="E216" s="58">
        <v>374.8646902661221</v>
      </c>
      <c r="F216" s="58">
        <v>374.8646902661221</v>
      </c>
      <c r="G216" s="58">
        <f t="shared" si="9"/>
        <v>0</v>
      </c>
      <c r="H216" s="58">
        <v>374.86468685017866</v>
      </c>
      <c r="I216" s="58">
        <f t="shared" si="10"/>
        <v>217.95504004498406</v>
      </c>
      <c r="J216" s="58">
        <f t="shared" si="11"/>
        <v>58.142323271432815</v>
      </c>
      <c r="K216" s="58">
        <v>0</v>
      </c>
      <c r="L216" s="58">
        <v>217.95504004498406</v>
      </c>
      <c r="M216" s="21"/>
    </row>
    <row r="217" spans="1:13" s="47" customFormat="1" ht="12" customHeight="1">
      <c r="A217" s="18"/>
      <c r="B217" s="48">
        <v>248</v>
      </c>
      <c r="C217" s="50"/>
      <c r="D217" s="53" t="s">
        <v>157</v>
      </c>
      <c r="E217" s="58">
        <v>1229.091571281744</v>
      </c>
      <c r="F217" s="58">
        <v>1229.091571281744</v>
      </c>
      <c r="G217" s="58">
        <f t="shared" si="9"/>
        <v>0</v>
      </c>
      <c r="H217" s="58">
        <v>1229.0915653218915</v>
      </c>
      <c r="I217" s="58">
        <f t="shared" si="10"/>
        <v>621.0762987145449</v>
      </c>
      <c r="J217" s="58">
        <f t="shared" si="11"/>
        <v>50.53132844014727</v>
      </c>
      <c r="K217" s="58">
        <v>0</v>
      </c>
      <c r="L217" s="58">
        <v>621.0762987145449</v>
      </c>
      <c r="M217" s="21"/>
    </row>
    <row r="218" spans="1:13" s="47" customFormat="1" ht="12" customHeight="1">
      <c r="A218" s="18"/>
      <c r="B218" s="48">
        <v>249</v>
      </c>
      <c r="C218" s="50"/>
      <c r="D218" s="53" t="s">
        <v>158</v>
      </c>
      <c r="E218" s="58">
        <v>1135.542072615378</v>
      </c>
      <c r="F218" s="58">
        <v>1135.542072615378</v>
      </c>
      <c r="G218" s="58">
        <f t="shared" si="9"/>
        <v>0</v>
      </c>
      <c r="H218" s="58">
        <v>1135.75658</v>
      </c>
      <c r="I218" s="58">
        <f t="shared" si="10"/>
        <v>891.0981028431114</v>
      </c>
      <c r="J218" s="58">
        <f t="shared" si="11"/>
        <v>78.47336741920414</v>
      </c>
      <c r="K218" s="58">
        <v>256.8185577575682</v>
      </c>
      <c r="L218" s="58">
        <v>634.2795450855432</v>
      </c>
      <c r="M218" s="21"/>
    </row>
    <row r="219" spans="1:13" s="47" customFormat="1" ht="12" customHeight="1">
      <c r="A219" s="18"/>
      <c r="B219" s="48">
        <v>250</v>
      </c>
      <c r="C219" s="50"/>
      <c r="D219" s="53" t="s">
        <v>159</v>
      </c>
      <c r="E219" s="58">
        <v>886.670698158378</v>
      </c>
      <c r="F219" s="58">
        <v>886.670698158378</v>
      </c>
      <c r="G219" s="58">
        <f t="shared" si="9"/>
        <v>0</v>
      </c>
      <c r="H219" s="58">
        <v>886.6706998374785</v>
      </c>
      <c r="I219" s="58">
        <f t="shared" si="10"/>
        <v>339.38258489311386</v>
      </c>
      <c r="J219" s="58">
        <f t="shared" si="11"/>
        <v>38.27605734553021</v>
      </c>
      <c r="K219" s="58">
        <v>0</v>
      </c>
      <c r="L219" s="58">
        <v>339.38258489311386</v>
      </c>
      <c r="M219" s="21"/>
    </row>
    <row r="220" spans="1:13" s="47" customFormat="1" ht="12" customHeight="1">
      <c r="A220" s="18"/>
      <c r="B220" s="48">
        <v>251</v>
      </c>
      <c r="C220" s="50"/>
      <c r="D220" s="53" t="s">
        <v>54</v>
      </c>
      <c r="E220" s="58">
        <v>908.2052364154248</v>
      </c>
      <c r="F220" s="58">
        <v>908.2052367462558</v>
      </c>
      <c r="G220" s="58">
        <f t="shared" si="9"/>
        <v>3.642691126515274E-08</v>
      </c>
      <c r="H220" s="58">
        <v>502.5777084358779</v>
      </c>
      <c r="I220" s="58">
        <f t="shared" si="10"/>
        <v>367.233421207194</v>
      </c>
      <c r="J220" s="58">
        <f t="shared" si="11"/>
        <v>40.43506977815364</v>
      </c>
      <c r="K220" s="58">
        <v>0</v>
      </c>
      <c r="L220" s="58">
        <v>367.233421207194</v>
      </c>
      <c r="M220" s="21"/>
    </row>
    <row r="221" spans="1:13" s="47" customFormat="1" ht="12" customHeight="1">
      <c r="A221" s="18"/>
      <c r="B221" s="48">
        <v>252</v>
      </c>
      <c r="C221" s="50"/>
      <c r="D221" s="53" t="s">
        <v>160</v>
      </c>
      <c r="E221" s="58">
        <v>156.66347272049998</v>
      </c>
      <c r="F221" s="58">
        <v>156.66347272049998</v>
      </c>
      <c r="G221" s="58">
        <f t="shared" si="9"/>
        <v>0</v>
      </c>
      <c r="H221" s="58">
        <v>156.66346812972256</v>
      </c>
      <c r="I221" s="58">
        <f t="shared" si="10"/>
        <v>41.22722809568189</v>
      </c>
      <c r="J221" s="58">
        <f t="shared" si="11"/>
        <v>26.31578847306323</v>
      </c>
      <c r="K221" s="58">
        <v>0</v>
      </c>
      <c r="L221" s="58">
        <v>41.22722809568189</v>
      </c>
      <c r="M221" s="21"/>
    </row>
    <row r="222" spans="1:13" s="47" customFormat="1" ht="12" customHeight="1">
      <c r="A222" s="18"/>
      <c r="B222" s="48">
        <v>253</v>
      </c>
      <c r="C222" s="50"/>
      <c r="D222" s="53" t="s">
        <v>161</v>
      </c>
      <c r="E222" s="58">
        <v>1618.7929831178496</v>
      </c>
      <c r="F222" s="58">
        <v>1618.860891273756</v>
      </c>
      <c r="G222" s="58">
        <f t="shared" si="9"/>
        <v>0.0041949870437179015</v>
      </c>
      <c r="H222" s="58">
        <v>1618.55206</v>
      </c>
      <c r="I222" s="58">
        <f t="shared" si="10"/>
        <v>1495.32405840944</v>
      </c>
      <c r="J222" s="58">
        <f t="shared" si="11"/>
        <v>92.3689037439706</v>
      </c>
      <c r="K222" s="58">
        <v>1026.5574468443692</v>
      </c>
      <c r="L222" s="58">
        <v>468.76661156507095</v>
      </c>
      <c r="M222" s="21"/>
    </row>
    <row r="223" spans="1:13" s="47" customFormat="1" ht="12" customHeight="1">
      <c r="A223" s="18"/>
      <c r="B223" s="48">
        <v>258</v>
      </c>
      <c r="C223" s="50"/>
      <c r="D223" s="53" t="s">
        <v>55</v>
      </c>
      <c r="E223" s="58">
        <v>8521.3006486</v>
      </c>
      <c r="F223" s="58">
        <v>8521.3006486</v>
      </c>
      <c r="G223" s="58">
        <f t="shared" si="9"/>
        <v>0</v>
      </c>
      <c r="H223" s="58">
        <v>8522.13169</v>
      </c>
      <c r="I223" s="58">
        <f t="shared" si="10"/>
        <v>8521.3006486</v>
      </c>
      <c r="J223" s="58">
        <f t="shared" si="11"/>
        <v>100</v>
      </c>
      <c r="K223" s="58">
        <v>8521.3006486</v>
      </c>
      <c r="L223" s="58">
        <v>0</v>
      </c>
      <c r="M223" s="21"/>
    </row>
    <row r="224" spans="1:13" s="47" customFormat="1" ht="12" customHeight="1">
      <c r="A224" s="18"/>
      <c r="B224" s="48">
        <v>259</v>
      </c>
      <c r="C224" s="50"/>
      <c r="D224" s="53" t="s">
        <v>56</v>
      </c>
      <c r="E224" s="58">
        <v>1868.1019204000002</v>
      </c>
      <c r="F224" s="58">
        <v>1868.1019204000002</v>
      </c>
      <c r="G224" s="58">
        <f t="shared" si="9"/>
        <v>0</v>
      </c>
      <c r="H224" s="58">
        <v>1867.8644800000002</v>
      </c>
      <c r="I224" s="58">
        <f t="shared" si="10"/>
        <v>1779.276205381457</v>
      </c>
      <c r="J224" s="58">
        <f t="shared" si="11"/>
        <v>95.24513550098361</v>
      </c>
      <c r="K224" s="58">
        <v>1299.1825210979005</v>
      </c>
      <c r="L224" s="58">
        <v>480.0936842835565</v>
      </c>
      <c r="M224" s="21"/>
    </row>
    <row r="225" spans="1:13" s="47" customFormat="1" ht="12" customHeight="1">
      <c r="A225" s="18"/>
      <c r="B225" s="48">
        <v>260</v>
      </c>
      <c r="C225" s="50"/>
      <c r="D225" s="53" t="s">
        <v>239</v>
      </c>
      <c r="E225" s="58">
        <v>742.8916515000001</v>
      </c>
      <c r="F225" s="58">
        <v>742.8916515000001</v>
      </c>
      <c r="G225" s="58">
        <f t="shared" si="9"/>
        <v>0</v>
      </c>
      <c r="H225" s="58">
        <v>742.00125</v>
      </c>
      <c r="I225" s="58">
        <f t="shared" si="10"/>
        <v>737.3088341631751</v>
      </c>
      <c r="J225" s="58">
        <f t="shared" si="11"/>
        <v>99.24850180701958</v>
      </c>
      <c r="K225" s="58">
        <v>535.2786837668676</v>
      </c>
      <c r="L225" s="58">
        <v>202.0301503963075</v>
      </c>
      <c r="M225" s="21"/>
    </row>
    <row r="226" spans="1:13" s="47" customFormat="1" ht="12" customHeight="1">
      <c r="A226" s="18"/>
      <c r="B226" s="48">
        <v>261</v>
      </c>
      <c r="C226" s="50"/>
      <c r="D226" s="53" t="s">
        <v>240</v>
      </c>
      <c r="E226" s="58">
        <v>9997.429782712301</v>
      </c>
      <c r="F226" s="58">
        <v>9997.429783689755</v>
      </c>
      <c r="G226" s="58">
        <f t="shared" si="9"/>
        <v>9.777039622349548E-09</v>
      </c>
      <c r="H226" s="58">
        <v>9998.21951</v>
      </c>
      <c r="I226" s="58">
        <f t="shared" si="10"/>
        <v>8279.8972522376</v>
      </c>
      <c r="J226" s="58">
        <f t="shared" si="11"/>
        <v>82.82025912045702</v>
      </c>
      <c r="K226" s="58">
        <v>2539.2675219266835</v>
      </c>
      <c r="L226" s="58">
        <v>5740.629730310918</v>
      </c>
      <c r="M226" s="21"/>
    </row>
    <row r="227" spans="1:13" s="47" customFormat="1" ht="12" customHeight="1">
      <c r="A227" s="18"/>
      <c r="B227" s="48">
        <v>262</v>
      </c>
      <c r="C227" s="50"/>
      <c r="D227" s="53" t="s">
        <v>228</v>
      </c>
      <c r="E227" s="58">
        <v>744.6430318064249</v>
      </c>
      <c r="F227" s="58">
        <v>744.6430321372559</v>
      </c>
      <c r="G227" s="58">
        <f t="shared" si="9"/>
        <v>4.4428134060581215E-08</v>
      </c>
      <c r="H227" s="58">
        <v>744.6430352582349</v>
      </c>
      <c r="I227" s="58">
        <f t="shared" si="10"/>
        <v>441.26795572436663</v>
      </c>
      <c r="J227" s="58">
        <f t="shared" si="11"/>
        <v>59.25899211839132</v>
      </c>
      <c r="K227" s="58">
        <v>0</v>
      </c>
      <c r="L227" s="58">
        <v>441.26795572436663</v>
      </c>
      <c r="M227" s="21"/>
    </row>
    <row r="228" spans="1:13" s="47" customFormat="1" ht="12" customHeight="1">
      <c r="A228" s="18"/>
      <c r="B228" s="48">
        <v>264</v>
      </c>
      <c r="C228" s="50"/>
      <c r="D228" s="53" t="s">
        <v>57</v>
      </c>
      <c r="E228" s="58">
        <v>14565.012723638501</v>
      </c>
      <c r="F228" s="58">
        <v>14565.012723638501</v>
      </c>
      <c r="G228" s="58">
        <f t="shared" si="9"/>
        <v>0</v>
      </c>
      <c r="H228" s="58">
        <v>14565.012724285123</v>
      </c>
      <c r="I228" s="58">
        <f t="shared" si="10"/>
        <v>14214.048735922486</v>
      </c>
      <c r="J228" s="58">
        <f t="shared" si="11"/>
        <v>97.59036264248219</v>
      </c>
      <c r="K228" s="58">
        <v>3117.65596935829</v>
      </c>
      <c r="L228" s="58">
        <v>11096.392766564197</v>
      </c>
      <c r="M228" s="21"/>
    </row>
    <row r="229" spans="1:13" s="47" customFormat="1" ht="12" customHeight="1">
      <c r="A229" s="18"/>
      <c r="B229" s="48">
        <v>266</v>
      </c>
      <c r="C229" s="50"/>
      <c r="D229" s="53" t="s">
        <v>162</v>
      </c>
      <c r="E229" s="58">
        <v>3085.6171447999996</v>
      </c>
      <c r="F229" s="58">
        <v>3517.6003792</v>
      </c>
      <c r="G229" s="58">
        <f t="shared" si="9"/>
        <v>13.999897399066356</v>
      </c>
      <c r="H229" s="58">
        <v>3517.6003791999997</v>
      </c>
      <c r="I229" s="58">
        <f t="shared" si="10"/>
        <v>3517.6003792</v>
      </c>
      <c r="J229" s="58">
        <f t="shared" si="11"/>
        <v>100</v>
      </c>
      <c r="K229" s="58">
        <v>3517.6003792</v>
      </c>
      <c r="L229" s="58">
        <v>0</v>
      </c>
      <c r="M229" s="21"/>
    </row>
    <row r="230" spans="1:13" s="47" customFormat="1" ht="12" customHeight="1">
      <c r="A230" s="18"/>
      <c r="B230" s="48">
        <v>267</v>
      </c>
      <c r="C230" s="50"/>
      <c r="D230" s="53" t="s">
        <v>163</v>
      </c>
      <c r="E230" s="58">
        <v>471.90098246942483</v>
      </c>
      <c r="F230" s="58">
        <v>471.9009828002558</v>
      </c>
      <c r="G230" s="58">
        <f t="shared" si="9"/>
        <v>7.010601166257402E-08</v>
      </c>
      <c r="H230" s="58">
        <v>471.90097259785136</v>
      </c>
      <c r="I230" s="58">
        <f t="shared" si="10"/>
        <v>347.1456769365024</v>
      </c>
      <c r="J230" s="58">
        <f t="shared" si="11"/>
        <v>73.56324516989632</v>
      </c>
      <c r="K230" s="58">
        <v>0</v>
      </c>
      <c r="L230" s="58">
        <v>347.1456769365024</v>
      </c>
      <c r="M230" s="21"/>
    </row>
    <row r="231" spans="1:13" s="47" customFormat="1" ht="12" customHeight="1">
      <c r="A231" s="18"/>
      <c r="B231" s="48">
        <v>268</v>
      </c>
      <c r="C231" s="50"/>
      <c r="D231" s="53" t="s">
        <v>288</v>
      </c>
      <c r="E231" s="58">
        <v>408.28351660799996</v>
      </c>
      <c r="F231" s="58">
        <v>408.283516608</v>
      </c>
      <c r="G231" s="58">
        <f t="shared" si="9"/>
        <v>0</v>
      </c>
      <c r="H231" s="58">
        <v>408.28351660799996</v>
      </c>
      <c r="I231" s="58">
        <f t="shared" si="10"/>
        <v>408.283516608</v>
      </c>
      <c r="J231" s="58">
        <f t="shared" si="11"/>
        <v>100</v>
      </c>
      <c r="K231" s="58">
        <v>408.283516608</v>
      </c>
      <c r="L231" s="58">
        <v>0</v>
      </c>
      <c r="M231" s="21"/>
    </row>
    <row r="232" spans="1:13" s="47" customFormat="1" ht="12" customHeight="1">
      <c r="A232" s="18"/>
      <c r="B232" s="48">
        <v>269</v>
      </c>
      <c r="C232" s="50"/>
      <c r="D232" s="53" t="s">
        <v>164</v>
      </c>
      <c r="E232" s="58">
        <v>57.04343307330065</v>
      </c>
      <c r="F232" s="58">
        <v>57.04343405075582</v>
      </c>
      <c r="G232" s="58">
        <f t="shared" si="9"/>
        <v>1.7135279648528012E-06</v>
      </c>
      <c r="H232" s="58">
        <v>57.043432372279725</v>
      </c>
      <c r="I232" s="58">
        <f t="shared" si="10"/>
        <v>42.03200280062717</v>
      </c>
      <c r="J232" s="58">
        <f t="shared" si="11"/>
        <v>73.68420835819272</v>
      </c>
      <c r="K232" s="58">
        <v>0</v>
      </c>
      <c r="L232" s="58">
        <v>42.03200280062717</v>
      </c>
      <c r="M232" s="21"/>
    </row>
    <row r="233" spans="1:13" s="47" customFormat="1" ht="12" customHeight="1">
      <c r="A233" s="18"/>
      <c r="B233" s="48">
        <v>273</v>
      </c>
      <c r="C233" s="50"/>
      <c r="D233" s="53" t="s">
        <v>165</v>
      </c>
      <c r="E233" s="58">
        <v>2062.09401205085</v>
      </c>
      <c r="F233" s="58">
        <v>2062.103034067244</v>
      </c>
      <c r="G233" s="58">
        <f t="shared" si="9"/>
        <v>0.0004375172199360122</v>
      </c>
      <c r="H233" s="58">
        <v>2061.77414</v>
      </c>
      <c r="I233" s="58">
        <f t="shared" si="10"/>
        <v>1995.5777477029578</v>
      </c>
      <c r="J233" s="58">
        <f t="shared" si="11"/>
        <v>96.7739106501835</v>
      </c>
      <c r="K233" s="58">
        <v>1476.328350649637</v>
      </c>
      <c r="L233" s="58">
        <v>519.2493970533206</v>
      </c>
      <c r="M233" s="21"/>
    </row>
    <row r="234" spans="1:13" s="47" customFormat="1" ht="12" customHeight="1">
      <c r="A234" s="18"/>
      <c r="B234" s="48">
        <v>274</v>
      </c>
      <c r="C234" s="50"/>
      <c r="D234" s="53" t="s">
        <v>166</v>
      </c>
      <c r="E234" s="58">
        <v>6573.621507985576</v>
      </c>
      <c r="F234" s="58">
        <v>6573.635576918756</v>
      </c>
      <c r="G234" s="58">
        <f t="shared" si="9"/>
        <v>0.00021402104096068797</v>
      </c>
      <c r="H234" s="58">
        <v>6573.14174</v>
      </c>
      <c r="I234" s="58">
        <f t="shared" si="10"/>
        <v>6194.340438219275</v>
      </c>
      <c r="J234" s="58">
        <f t="shared" si="11"/>
        <v>94.23005528278361</v>
      </c>
      <c r="K234" s="58">
        <v>5017.23425834048</v>
      </c>
      <c r="L234" s="58">
        <v>1177.1061798787953</v>
      </c>
      <c r="M234" s="21"/>
    </row>
    <row r="235" spans="1:13" s="47" customFormat="1" ht="12" customHeight="1">
      <c r="A235" s="18"/>
      <c r="B235" s="48">
        <v>275</v>
      </c>
      <c r="C235" s="50"/>
      <c r="D235" s="53" t="s">
        <v>167</v>
      </c>
      <c r="E235" s="58">
        <v>1381.11166</v>
      </c>
      <c r="F235" s="58">
        <v>1381.11166</v>
      </c>
      <c r="G235" s="58">
        <f t="shared" si="9"/>
        <v>0</v>
      </c>
      <c r="H235" s="58">
        <v>1381.11166</v>
      </c>
      <c r="I235" s="58">
        <f t="shared" si="10"/>
        <v>1017.6612231814266</v>
      </c>
      <c r="J235" s="58">
        <f t="shared" si="11"/>
        <v>73.68421052801962</v>
      </c>
      <c r="K235" s="58">
        <v>0</v>
      </c>
      <c r="L235" s="58">
        <v>1017.6612231814266</v>
      </c>
      <c r="M235" s="21"/>
    </row>
    <row r="236" spans="1:13" s="47" customFormat="1" ht="12" customHeight="1">
      <c r="A236" s="18"/>
      <c r="B236" s="48">
        <v>278</v>
      </c>
      <c r="C236" s="50"/>
      <c r="D236" s="53" t="s">
        <v>168</v>
      </c>
      <c r="E236" s="58">
        <v>4798.076883</v>
      </c>
      <c r="F236" s="58">
        <v>4798.076883000001</v>
      </c>
      <c r="G236" s="58">
        <f t="shared" si="9"/>
        <v>0</v>
      </c>
      <c r="H236" s="58">
        <v>4798.27475</v>
      </c>
      <c r="I236" s="58">
        <f t="shared" si="10"/>
        <v>4798.076883000001</v>
      </c>
      <c r="J236" s="58">
        <f t="shared" si="11"/>
        <v>100</v>
      </c>
      <c r="K236" s="58">
        <v>3739.488433000001</v>
      </c>
      <c r="L236" s="58">
        <v>1058.58845</v>
      </c>
      <c r="M236" s="21"/>
    </row>
    <row r="237" spans="1:13" s="47" customFormat="1" ht="12" customHeight="1">
      <c r="A237" s="18"/>
      <c r="B237" s="48">
        <v>280</v>
      </c>
      <c r="C237" s="50"/>
      <c r="D237" s="53" t="s">
        <v>169</v>
      </c>
      <c r="E237" s="58">
        <v>2292.3683418</v>
      </c>
      <c r="F237" s="58">
        <v>2292.413197788744</v>
      </c>
      <c r="G237" s="58">
        <f t="shared" si="9"/>
        <v>0.0019567531066542188</v>
      </c>
      <c r="H237" s="58">
        <v>2293.27853</v>
      </c>
      <c r="I237" s="58">
        <f t="shared" si="10"/>
        <v>2254.774273880222</v>
      </c>
      <c r="J237" s="58">
        <f t="shared" si="11"/>
        <v>98.3581090902448</v>
      </c>
      <c r="K237" s="58">
        <v>2050.4470701637715</v>
      </c>
      <c r="L237" s="58">
        <v>204.3272037164508</v>
      </c>
      <c r="M237" s="21"/>
    </row>
    <row r="238" spans="1:13" s="47" customFormat="1" ht="12" customHeight="1">
      <c r="A238" s="18"/>
      <c r="B238" s="48">
        <v>281</v>
      </c>
      <c r="C238" s="50"/>
      <c r="D238" s="53" t="s">
        <v>170</v>
      </c>
      <c r="E238" s="58">
        <v>1142.5632048</v>
      </c>
      <c r="F238" s="58">
        <v>1712.9346189999999</v>
      </c>
      <c r="G238" s="58">
        <f t="shared" si="9"/>
        <v>49.920338043779424</v>
      </c>
      <c r="H238" s="58">
        <v>1712.9346189999999</v>
      </c>
      <c r="I238" s="58">
        <f t="shared" si="10"/>
        <v>1712.934619</v>
      </c>
      <c r="J238" s="58">
        <f t="shared" si="11"/>
        <v>100.00000000000003</v>
      </c>
      <c r="K238" s="58">
        <v>1687.4237012330696</v>
      </c>
      <c r="L238" s="58">
        <v>25.51091776693048</v>
      </c>
      <c r="M238" s="21"/>
    </row>
    <row r="239" spans="1:13" s="47" customFormat="1" ht="12" customHeight="1">
      <c r="A239" s="18"/>
      <c r="B239" s="48">
        <v>282</v>
      </c>
      <c r="C239" s="50"/>
      <c r="D239" s="53" t="s">
        <v>171</v>
      </c>
      <c r="E239" s="58">
        <v>1305.6451862000001</v>
      </c>
      <c r="F239" s="58">
        <v>920.9521647999999</v>
      </c>
      <c r="G239" s="58">
        <f t="shared" si="9"/>
        <v>-29.4638256599885</v>
      </c>
      <c r="H239" s="58">
        <v>920.9521647999999</v>
      </c>
      <c r="I239" s="58">
        <f t="shared" si="10"/>
        <v>920.9521647999999</v>
      </c>
      <c r="J239" s="58">
        <f t="shared" si="11"/>
        <v>100</v>
      </c>
      <c r="K239" s="58">
        <v>920.9521647999999</v>
      </c>
      <c r="L239" s="58">
        <v>0</v>
      </c>
      <c r="M239" s="21"/>
    </row>
    <row r="240" spans="1:13" s="47" customFormat="1" ht="12" customHeight="1">
      <c r="A240" s="18"/>
      <c r="B240" s="48">
        <v>283</v>
      </c>
      <c r="C240" s="50"/>
      <c r="D240" s="53" t="s">
        <v>172</v>
      </c>
      <c r="E240" s="58">
        <v>492.4258052675752</v>
      </c>
      <c r="F240" s="58">
        <v>492.42580493674416</v>
      </c>
      <c r="G240" s="58">
        <f t="shared" si="9"/>
        <v>-6.718393308347004E-08</v>
      </c>
      <c r="H240" s="58">
        <v>492.42580493674416</v>
      </c>
      <c r="I240" s="58">
        <f t="shared" si="10"/>
        <v>492.42580493674416</v>
      </c>
      <c r="J240" s="58">
        <f t="shared" si="11"/>
        <v>100</v>
      </c>
      <c r="K240" s="58">
        <v>492.42580493674416</v>
      </c>
      <c r="L240" s="58">
        <v>0</v>
      </c>
      <c r="M240" s="21"/>
    </row>
    <row r="241" spans="1:13" s="47" customFormat="1" ht="12" customHeight="1">
      <c r="A241" s="18"/>
      <c r="B241" s="80">
        <v>284</v>
      </c>
      <c r="C241" s="77"/>
      <c r="D241" s="81" t="s">
        <v>58</v>
      </c>
      <c r="E241" s="79">
        <v>2570.587349697</v>
      </c>
      <c r="F241" s="79">
        <v>2570.587349697</v>
      </c>
      <c r="G241" s="79">
        <f t="shared" si="9"/>
        <v>0</v>
      </c>
      <c r="H241" s="79">
        <v>2570.587349697</v>
      </c>
      <c r="I241" s="79">
        <f t="shared" si="10"/>
        <v>2525.817337413014</v>
      </c>
      <c r="J241" s="79">
        <f t="shared" si="11"/>
        <v>98.2583742081644</v>
      </c>
      <c r="K241" s="79">
        <v>1719.9571166969997</v>
      </c>
      <c r="L241" s="79">
        <v>805.860220716014</v>
      </c>
      <c r="M241" s="21"/>
    </row>
    <row r="242" spans="1:13" s="47" customFormat="1" ht="12" customHeight="1">
      <c r="A242" s="18"/>
      <c r="B242" s="48">
        <v>286</v>
      </c>
      <c r="C242" s="50"/>
      <c r="D242" s="53" t="s">
        <v>173</v>
      </c>
      <c r="E242" s="58">
        <v>2218.141485198378</v>
      </c>
      <c r="F242" s="58">
        <v>2218.141485198378</v>
      </c>
      <c r="G242" s="58">
        <f t="shared" si="9"/>
        <v>0</v>
      </c>
      <c r="H242" s="58">
        <v>2115.2254562691223</v>
      </c>
      <c r="I242" s="58">
        <f t="shared" si="10"/>
        <v>1797.9416380257883</v>
      </c>
      <c r="J242" s="58">
        <f t="shared" si="11"/>
        <v>81.05621981390382</v>
      </c>
      <c r="K242" s="58">
        <v>0</v>
      </c>
      <c r="L242" s="58">
        <v>1797.9416380257883</v>
      </c>
      <c r="M242" s="21"/>
    </row>
    <row r="243" spans="1:13" s="47" customFormat="1" ht="12" customHeight="1">
      <c r="A243" s="18"/>
      <c r="B243" s="48">
        <v>288</v>
      </c>
      <c r="C243" s="50"/>
      <c r="D243" s="53" t="s">
        <v>174</v>
      </c>
      <c r="E243" s="58">
        <v>1018.2631554000001</v>
      </c>
      <c r="F243" s="58">
        <v>1018.2854752577558</v>
      </c>
      <c r="G243" s="58">
        <f t="shared" si="9"/>
        <v>0.0021919537830115132</v>
      </c>
      <c r="H243" s="58">
        <v>1019.01505</v>
      </c>
      <c r="I243" s="58">
        <f t="shared" si="10"/>
        <v>986.3385158805631</v>
      </c>
      <c r="J243" s="58">
        <f t="shared" si="11"/>
        <v>96.86267160305846</v>
      </c>
      <c r="K243" s="58">
        <v>806.5899296411495</v>
      </c>
      <c r="L243" s="58">
        <v>179.74858623941358</v>
      </c>
      <c r="M243" s="21"/>
    </row>
    <row r="244" spans="1:13" s="47" customFormat="1" ht="12" customHeight="1">
      <c r="A244" s="18"/>
      <c r="B244" s="48">
        <v>289</v>
      </c>
      <c r="C244" s="50"/>
      <c r="D244" s="66" t="s">
        <v>175</v>
      </c>
      <c r="E244" s="58">
        <v>7914.471547115501</v>
      </c>
      <c r="F244" s="58">
        <v>7914.471547115501</v>
      </c>
      <c r="G244" s="58">
        <f t="shared" si="9"/>
        <v>0</v>
      </c>
      <c r="H244" s="58">
        <v>7914.68</v>
      </c>
      <c r="I244" s="58">
        <f t="shared" si="10"/>
        <v>7914.471547115501</v>
      </c>
      <c r="J244" s="58">
        <f t="shared" si="11"/>
        <v>100</v>
      </c>
      <c r="K244" s="58">
        <v>7914.471547115501</v>
      </c>
      <c r="L244" s="58">
        <v>0</v>
      </c>
      <c r="M244" s="21"/>
    </row>
    <row r="245" spans="1:13" s="47" customFormat="1" ht="12" customHeight="1">
      <c r="A245" s="18"/>
      <c r="B245" s="48">
        <v>292</v>
      </c>
      <c r="C245" s="50"/>
      <c r="D245" s="53" t="s">
        <v>176</v>
      </c>
      <c r="E245" s="58">
        <v>1725.5981069999998</v>
      </c>
      <c r="F245" s="58">
        <v>1725.5981069999998</v>
      </c>
      <c r="G245" s="58">
        <f t="shared" si="9"/>
        <v>0</v>
      </c>
      <c r="H245" s="58">
        <v>1213.4004969519406</v>
      </c>
      <c r="I245" s="58">
        <f t="shared" si="10"/>
        <v>1156.9148752445262</v>
      </c>
      <c r="J245" s="58">
        <f t="shared" si="11"/>
        <v>67.04428282294856</v>
      </c>
      <c r="K245" s="58">
        <v>0</v>
      </c>
      <c r="L245" s="58">
        <v>1156.9148752445262</v>
      </c>
      <c r="M245" s="21"/>
    </row>
    <row r="246" spans="1:13" s="47" customFormat="1" ht="12" customHeight="1">
      <c r="A246" s="18"/>
      <c r="B246" s="48">
        <v>293</v>
      </c>
      <c r="C246" s="50"/>
      <c r="D246" s="53" t="s">
        <v>177</v>
      </c>
      <c r="E246" s="58">
        <v>1388.1500261702442</v>
      </c>
      <c r="F246" s="58">
        <v>1388.1500261702442</v>
      </c>
      <c r="G246" s="58">
        <f t="shared" si="9"/>
        <v>0</v>
      </c>
      <c r="H246" s="58">
        <v>1388.1500253037518</v>
      </c>
      <c r="I246" s="58">
        <f t="shared" si="10"/>
        <v>1022.8473868934487</v>
      </c>
      <c r="J246" s="58">
        <f t="shared" si="11"/>
        <v>73.6842104678969</v>
      </c>
      <c r="K246" s="58">
        <v>0</v>
      </c>
      <c r="L246" s="58">
        <v>1022.8473868934487</v>
      </c>
      <c r="M246" s="21"/>
    </row>
    <row r="247" spans="1:13" s="47" customFormat="1" ht="12" customHeight="1">
      <c r="A247" s="18"/>
      <c r="B247" s="48">
        <v>294</v>
      </c>
      <c r="C247" s="50"/>
      <c r="D247" s="53" t="s">
        <v>59</v>
      </c>
      <c r="E247" s="58">
        <v>1765.9827617</v>
      </c>
      <c r="F247" s="58">
        <v>1034.2284891422441</v>
      </c>
      <c r="G247" s="58">
        <f t="shared" si="9"/>
        <v>-41.43609373929236</v>
      </c>
      <c r="H247" s="58">
        <v>1034.228491213932</v>
      </c>
      <c r="I247" s="58">
        <f t="shared" si="10"/>
        <v>723.686810947333</v>
      </c>
      <c r="J247" s="58">
        <f>+I247/F247*100</f>
        <v>69.97359080173237</v>
      </c>
      <c r="K247" s="58">
        <v>0</v>
      </c>
      <c r="L247" s="58">
        <v>723.686810947333</v>
      </c>
      <c r="M247" s="21"/>
    </row>
    <row r="248" spans="1:13" s="47" customFormat="1" ht="12" customHeight="1">
      <c r="A248" s="18"/>
      <c r="B248" s="48">
        <v>295</v>
      </c>
      <c r="C248" s="50"/>
      <c r="D248" s="53" t="s">
        <v>247</v>
      </c>
      <c r="E248" s="58">
        <v>396.88853438837793</v>
      </c>
      <c r="F248" s="58">
        <v>396.88853438837793</v>
      </c>
      <c r="G248" s="58">
        <f t="shared" si="9"/>
        <v>0</v>
      </c>
      <c r="H248" s="58">
        <v>396.8885373142494</v>
      </c>
      <c r="I248" s="58">
        <f t="shared" si="10"/>
        <v>285.9226528801286</v>
      </c>
      <c r="J248" s="58">
        <f aca="true" t="shared" si="12" ref="J248:J276">+I248/F248*100</f>
        <v>72.04104631562299</v>
      </c>
      <c r="K248" s="58">
        <v>0</v>
      </c>
      <c r="L248" s="58">
        <v>285.9226528801286</v>
      </c>
      <c r="M248" s="21"/>
    </row>
    <row r="249" spans="1:13" s="47" customFormat="1" ht="12" customHeight="1">
      <c r="A249" s="18"/>
      <c r="B249" s="48">
        <v>296</v>
      </c>
      <c r="C249" s="50"/>
      <c r="D249" s="53" t="s">
        <v>178</v>
      </c>
      <c r="E249" s="58">
        <v>14608.0061558</v>
      </c>
      <c r="F249" s="58">
        <v>14608.0061558</v>
      </c>
      <c r="G249" s="58">
        <f t="shared" si="9"/>
        <v>0</v>
      </c>
      <c r="H249" s="58">
        <v>14608.52061</v>
      </c>
      <c r="I249" s="58">
        <f t="shared" si="10"/>
        <v>14608.0061558</v>
      </c>
      <c r="J249" s="58">
        <f t="shared" si="12"/>
        <v>100</v>
      </c>
      <c r="K249" s="58">
        <v>14608.0061558</v>
      </c>
      <c r="L249" s="58">
        <v>0</v>
      </c>
      <c r="M249" s="21"/>
    </row>
    <row r="250" spans="1:13" s="47" customFormat="1" ht="12" customHeight="1">
      <c r="A250" s="18"/>
      <c r="B250" s="48">
        <v>297</v>
      </c>
      <c r="C250" s="50"/>
      <c r="D250" s="53" t="s">
        <v>179</v>
      </c>
      <c r="E250" s="58">
        <v>2846.698580023124</v>
      </c>
      <c r="F250" s="58">
        <v>2846.6985793765</v>
      </c>
      <c r="G250" s="58">
        <f t="shared" si="9"/>
        <v>-2.271487176130904E-08</v>
      </c>
      <c r="H250" s="58">
        <v>2846.6985793765</v>
      </c>
      <c r="I250" s="58">
        <f t="shared" si="10"/>
        <v>2846.6985793765007</v>
      </c>
      <c r="J250" s="58">
        <f t="shared" si="12"/>
        <v>100.00000000000003</v>
      </c>
      <c r="K250" s="58">
        <v>1148.3615346829622</v>
      </c>
      <c r="L250" s="58">
        <v>1698.3370446935382</v>
      </c>
      <c r="M250" s="21"/>
    </row>
    <row r="251" spans="1:13" s="47" customFormat="1" ht="12" customHeight="1">
      <c r="A251" s="18"/>
      <c r="B251" s="48">
        <v>298</v>
      </c>
      <c r="C251" s="50"/>
      <c r="D251" s="53" t="s">
        <v>180</v>
      </c>
      <c r="E251" s="58">
        <v>13826.045863017</v>
      </c>
      <c r="F251" s="58">
        <v>13826.045863017</v>
      </c>
      <c r="G251" s="58">
        <f t="shared" si="9"/>
        <v>0</v>
      </c>
      <c r="H251" s="58">
        <v>13826.94596</v>
      </c>
      <c r="I251" s="58">
        <f t="shared" si="10"/>
        <v>13826.045863017</v>
      </c>
      <c r="J251" s="58">
        <f t="shared" si="12"/>
        <v>100</v>
      </c>
      <c r="K251" s="58">
        <v>13826.045863017</v>
      </c>
      <c r="L251" s="58">
        <v>0</v>
      </c>
      <c r="M251" s="21"/>
    </row>
    <row r="252" spans="1:13" s="47" customFormat="1" ht="12" customHeight="1">
      <c r="A252" s="18"/>
      <c r="B252" s="48">
        <v>304</v>
      </c>
      <c r="C252" s="50"/>
      <c r="D252" s="53" t="s">
        <v>181</v>
      </c>
      <c r="E252" s="58">
        <v>4980.31239</v>
      </c>
      <c r="F252" s="58">
        <v>4980.31239</v>
      </c>
      <c r="G252" s="58">
        <f t="shared" si="9"/>
        <v>0</v>
      </c>
      <c r="H252" s="58">
        <v>4980.31239</v>
      </c>
      <c r="I252" s="58">
        <f t="shared" si="10"/>
        <v>4980.31239</v>
      </c>
      <c r="J252" s="58">
        <f t="shared" si="12"/>
        <v>100</v>
      </c>
      <c r="K252" s="58">
        <v>4980.31239</v>
      </c>
      <c r="L252" s="58">
        <v>0</v>
      </c>
      <c r="M252" s="21"/>
    </row>
    <row r="253" spans="1:13" s="47" customFormat="1" ht="12" customHeight="1">
      <c r="A253" s="18"/>
      <c r="B253" s="48">
        <v>305</v>
      </c>
      <c r="C253" s="50"/>
      <c r="D253" s="53" t="s">
        <v>60</v>
      </c>
      <c r="E253" s="58">
        <v>212.86531859999997</v>
      </c>
      <c r="F253" s="58">
        <v>159.62393921787793</v>
      </c>
      <c r="G253" s="58">
        <f t="shared" si="9"/>
        <v>-25.011767878528445</v>
      </c>
      <c r="H253" s="58">
        <v>159.62395006853487</v>
      </c>
      <c r="I253" s="58">
        <f t="shared" si="10"/>
        <v>115.23898858284453</v>
      </c>
      <c r="J253" s="58">
        <f t="shared" si="12"/>
        <v>72.19405131053031</v>
      </c>
      <c r="K253" s="58">
        <v>0</v>
      </c>
      <c r="L253" s="58">
        <v>115.23898858284453</v>
      </c>
      <c r="M253" s="21"/>
    </row>
    <row r="254" spans="1:13" s="47" customFormat="1" ht="12" customHeight="1">
      <c r="A254" s="18"/>
      <c r="B254" s="48">
        <v>306</v>
      </c>
      <c r="C254" s="50"/>
      <c r="D254" s="53" t="s">
        <v>61</v>
      </c>
      <c r="E254" s="58">
        <v>1536.4093751517255</v>
      </c>
      <c r="F254" s="58">
        <v>1536.4093753096224</v>
      </c>
      <c r="G254" s="58">
        <f t="shared" si="9"/>
        <v>1.0277005912939785E-08</v>
      </c>
      <c r="H254" s="58">
        <v>1400.6399334339317</v>
      </c>
      <c r="I254" s="58">
        <f t="shared" si="10"/>
        <v>1261.5852913082836</v>
      </c>
      <c r="J254" s="58">
        <f t="shared" si="12"/>
        <v>82.11257439470158</v>
      </c>
      <c r="K254" s="58">
        <v>0</v>
      </c>
      <c r="L254" s="58">
        <v>1261.5852913082836</v>
      </c>
      <c r="M254" s="21"/>
    </row>
    <row r="255" spans="1:13" s="47" customFormat="1" ht="12" customHeight="1">
      <c r="A255" s="18"/>
      <c r="B255" s="48">
        <v>307</v>
      </c>
      <c r="C255" s="50"/>
      <c r="D255" s="53" t="s">
        <v>182</v>
      </c>
      <c r="E255" s="58">
        <v>2130.614701060425</v>
      </c>
      <c r="F255" s="58">
        <v>2130.614701391256</v>
      </c>
      <c r="G255" s="58">
        <f t="shared" si="9"/>
        <v>1.552749040456547E-08</v>
      </c>
      <c r="H255" s="58">
        <v>2131.0275899999997</v>
      </c>
      <c r="I255" s="58">
        <f t="shared" si="10"/>
        <v>1484.963997164653</v>
      </c>
      <c r="J255" s="58">
        <f t="shared" si="12"/>
        <v>69.69650571710578</v>
      </c>
      <c r="K255" s="58">
        <v>0</v>
      </c>
      <c r="L255" s="58">
        <v>1484.963997164653</v>
      </c>
      <c r="M255" s="21"/>
    </row>
    <row r="256" spans="1:13" s="47" customFormat="1" ht="12" customHeight="1">
      <c r="A256" s="18"/>
      <c r="B256" s="48">
        <v>308</v>
      </c>
      <c r="C256" s="50"/>
      <c r="D256" s="53" t="s">
        <v>183</v>
      </c>
      <c r="E256" s="58">
        <v>1260.2544963999999</v>
      </c>
      <c r="F256" s="58">
        <v>1260.2544964</v>
      </c>
      <c r="G256" s="58">
        <f t="shared" si="9"/>
        <v>0</v>
      </c>
      <c r="H256" s="58">
        <v>1025.989675539948</v>
      </c>
      <c r="I256" s="58">
        <f t="shared" si="10"/>
        <v>870.8916359400239</v>
      </c>
      <c r="J256" s="58">
        <f t="shared" si="12"/>
        <v>69.10442600504764</v>
      </c>
      <c r="K256" s="58">
        <v>0</v>
      </c>
      <c r="L256" s="58">
        <v>870.8916359400239</v>
      </c>
      <c r="M256" s="21"/>
    </row>
    <row r="257" spans="1:13" s="47" customFormat="1" ht="12" customHeight="1">
      <c r="A257" s="18"/>
      <c r="B257" s="48">
        <v>309</v>
      </c>
      <c r="C257" s="50"/>
      <c r="D257" s="53" t="s">
        <v>184</v>
      </c>
      <c r="E257" s="58">
        <v>1900.116801</v>
      </c>
      <c r="F257" s="58">
        <v>1900.116801</v>
      </c>
      <c r="G257" s="58">
        <f t="shared" si="9"/>
        <v>0</v>
      </c>
      <c r="H257" s="58">
        <v>1900.116801</v>
      </c>
      <c r="I257" s="58">
        <f t="shared" si="10"/>
        <v>1900.116801</v>
      </c>
      <c r="J257" s="58">
        <f t="shared" si="12"/>
        <v>100</v>
      </c>
      <c r="K257" s="58">
        <v>1900.116801</v>
      </c>
      <c r="L257" s="58">
        <v>0</v>
      </c>
      <c r="M257" s="21"/>
    </row>
    <row r="258" spans="1:13" s="47" customFormat="1" ht="12" customHeight="1">
      <c r="A258" s="18"/>
      <c r="B258" s="48">
        <v>310</v>
      </c>
      <c r="C258" s="50"/>
      <c r="D258" s="53" t="s">
        <v>185</v>
      </c>
      <c r="E258" s="58">
        <v>2315.5187808</v>
      </c>
      <c r="F258" s="58">
        <v>2315.5187808</v>
      </c>
      <c r="G258" s="58">
        <f t="shared" si="9"/>
        <v>0</v>
      </c>
      <c r="H258" s="58">
        <v>2315.5187808</v>
      </c>
      <c r="I258" s="58">
        <f t="shared" si="10"/>
        <v>2315.5187808</v>
      </c>
      <c r="J258" s="58">
        <f t="shared" si="12"/>
        <v>100</v>
      </c>
      <c r="K258" s="58">
        <v>2107.713913797008</v>
      </c>
      <c r="L258" s="58">
        <v>207.8048670029919</v>
      </c>
      <c r="M258" s="21"/>
    </row>
    <row r="259" spans="1:13" s="47" customFormat="1" ht="12" customHeight="1">
      <c r="A259" s="18"/>
      <c r="B259" s="48">
        <v>311</v>
      </c>
      <c r="C259" s="50"/>
      <c r="D259" s="53" t="s">
        <v>241</v>
      </c>
      <c r="E259" s="58">
        <v>6500.326684</v>
      </c>
      <c r="F259" s="58">
        <v>6500.326684</v>
      </c>
      <c r="G259" s="58">
        <f t="shared" si="9"/>
        <v>0</v>
      </c>
      <c r="H259" s="58">
        <v>6500.326684</v>
      </c>
      <c r="I259" s="58">
        <f t="shared" si="10"/>
        <v>6500.326684</v>
      </c>
      <c r="J259" s="58">
        <f t="shared" si="12"/>
        <v>100</v>
      </c>
      <c r="K259" s="58">
        <v>6500.326684</v>
      </c>
      <c r="L259" s="58">
        <v>0</v>
      </c>
      <c r="M259" s="21"/>
    </row>
    <row r="260" spans="1:13" s="47" customFormat="1" ht="12" customHeight="1">
      <c r="A260" s="18"/>
      <c r="B260" s="48">
        <v>312</v>
      </c>
      <c r="C260" s="50"/>
      <c r="D260" s="53" t="s">
        <v>242</v>
      </c>
      <c r="E260" s="58">
        <v>524.2684032</v>
      </c>
      <c r="F260" s="61">
        <v>524.2684032000001</v>
      </c>
      <c r="G260" s="58"/>
      <c r="H260" s="58">
        <v>524.34755</v>
      </c>
      <c r="I260" s="58">
        <f t="shared" si="10"/>
        <v>524.2684032000001</v>
      </c>
      <c r="J260" s="58">
        <f t="shared" si="12"/>
        <v>100</v>
      </c>
      <c r="K260" s="58">
        <v>393.33305708889776</v>
      </c>
      <c r="L260" s="58">
        <v>130.93534611110232</v>
      </c>
      <c r="M260" s="21"/>
    </row>
    <row r="261" spans="1:13" s="47" customFormat="1" ht="12" customHeight="1">
      <c r="A261" s="18"/>
      <c r="B261" s="48">
        <v>313</v>
      </c>
      <c r="C261" s="50"/>
      <c r="D261" s="53" t="s">
        <v>186</v>
      </c>
      <c r="E261" s="58">
        <v>14350.6603356</v>
      </c>
      <c r="F261" s="61">
        <v>14350.6603356</v>
      </c>
      <c r="G261" s="58"/>
      <c r="H261" s="58">
        <v>14350.6603356</v>
      </c>
      <c r="I261" s="58">
        <f t="shared" si="10"/>
        <v>14350.6603356</v>
      </c>
      <c r="J261" s="58">
        <f t="shared" si="12"/>
        <v>100</v>
      </c>
      <c r="K261" s="58">
        <v>14350.6603356</v>
      </c>
      <c r="L261" s="58">
        <v>0</v>
      </c>
      <c r="M261" s="21"/>
    </row>
    <row r="262" spans="1:13" s="47" customFormat="1" ht="12" customHeight="1">
      <c r="A262" s="18"/>
      <c r="B262" s="48">
        <v>314</v>
      </c>
      <c r="C262" s="50"/>
      <c r="D262" s="53" t="s">
        <v>187</v>
      </c>
      <c r="E262" s="58">
        <v>2812.5005526307255</v>
      </c>
      <c r="F262" s="61">
        <v>2812.500552788622</v>
      </c>
      <c r="G262" s="58"/>
      <c r="H262" s="58">
        <v>2812.500552788622</v>
      </c>
      <c r="I262" s="58">
        <f t="shared" si="10"/>
        <v>2812.500552788622</v>
      </c>
      <c r="J262" s="58">
        <f t="shared" si="12"/>
        <v>100</v>
      </c>
      <c r="K262" s="58">
        <v>1357.4695718082446</v>
      </c>
      <c r="L262" s="58">
        <v>1455.0309809803773</v>
      </c>
      <c r="M262" s="21"/>
    </row>
    <row r="263" spans="1:13" s="47" customFormat="1" ht="12" customHeight="1">
      <c r="A263" s="18"/>
      <c r="B263" s="48">
        <v>316</v>
      </c>
      <c r="C263" s="50"/>
      <c r="D263" s="53" t="s">
        <v>188</v>
      </c>
      <c r="E263" s="58">
        <v>347.85018599999995</v>
      </c>
      <c r="F263" s="61">
        <v>391.0061267887558</v>
      </c>
      <c r="G263" s="58"/>
      <c r="H263" s="58">
        <v>349.74088456187786</v>
      </c>
      <c r="I263" s="58">
        <f t="shared" si="10"/>
        <v>342.7298707177262</v>
      </c>
      <c r="J263" s="58">
        <f t="shared" si="12"/>
        <v>87.65332490630992</v>
      </c>
      <c r="K263" s="58">
        <v>0</v>
      </c>
      <c r="L263" s="58">
        <v>342.7298707177262</v>
      </c>
      <c r="M263" s="21"/>
    </row>
    <row r="264" spans="1:13" s="47" customFormat="1" ht="12" customHeight="1">
      <c r="A264" s="18"/>
      <c r="B264" s="48">
        <v>317</v>
      </c>
      <c r="C264" s="50"/>
      <c r="D264" s="53" t="s">
        <v>189</v>
      </c>
      <c r="E264" s="58">
        <v>1705.4270894657443</v>
      </c>
      <c r="F264" s="61">
        <v>1705.4270894657443</v>
      </c>
      <c r="G264" s="58"/>
      <c r="H264" s="58">
        <v>1328.223889053616</v>
      </c>
      <c r="I264" s="58">
        <f t="shared" si="10"/>
        <v>1216.2433564959808</v>
      </c>
      <c r="J264" s="58">
        <f t="shared" si="12"/>
        <v>71.31605707500465</v>
      </c>
      <c r="K264" s="58">
        <v>0</v>
      </c>
      <c r="L264" s="58">
        <v>1216.2433564959808</v>
      </c>
      <c r="M264" s="21"/>
    </row>
    <row r="265" spans="1:13" s="47" customFormat="1" ht="12" customHeight="1">
      <c r="A265" s="18"/>
      <c r="B265" s="48">
        <v>318</v>
      </c>
      <c r="C265" s="50"/>
      <c r="D265" s="53" t="s">
        <v>190</v>
      </c>
      <c r="E265" s="58">
        <v>360.315807</v>
      </c>
      <c r="F265" s="61">
        <v>297.697628978</v>
      </c>
      <c r="G265" s="58"/>
      <c r="H265" s="58">
        <v>297.6976217907545</v>
      </c>
      <c r="I265" s="58">
        <f t="shared" si="10"/>
        <v>251.46632387351525</v>
      </c>
      <c r="J265" s="58">
        <f t="shared" si="12"/>
        <v>84.47038182225452</v>
      </c>
      <c r="K265" s="58">
        <v>0</v>
      </c>
      <c r="L265" s="58">
        <v>251.46632387351525</v>
      </c>
      <c r="M265" s="21"/>
    </row>
    <row r="266" spans="1:13" s="47" customFormat="1" ht="12" customHeight="1">
      <c r="A266" s="18"/>
      <c r="B266" s="48">
        <v>319</v>
      </c>
      <c r="C266" s="50"/>
      <c r="D266" s="53" t="s">
        <v>191</v>
      </c>
      <c r="E266" s="58">
        <v>1078.4938702</v>
      </c>
      <c r="F266" s="61">
        <v>1078.4938702</v>
      </c>
      <c r="G266" s="58"/>
      <c r="H266" s="58">
        <v>891.4547552502081</v>
      </c>
      <c r="I266" s="58">
        <f t="shared" si="10"/>
        <v>846.882017487174</v>
      </c>
      <c r="J266" s="58">
        <f t="shared" si="12"/>
        <v>78.5245091221636</v>
      </c>
      <c r="K266" s="58">
        <v>0</v>
      </c>
      <c r="L266" s="58">
        <v>846.882017487174</v>
      </c>
      <c r="M266" s="21"/>
    </row>
    <row r="267" spans="1:13" s="47" customFormat="1" ht="12" customHeight="1">
      <c r="A267" s="18"/>
      <c r="B267" s="48">
        <v>320</v>
      </c>
      <c r="C267" s="50"/>
      <c r="D267" s="53" t="s">
        <v>192</v>
      </c>
      <c r="E267" s="58">
        <v>1641.7420723999999</v>
      </c>
      <c r="F267" s="61">
        <v>1641.7420724</v>
      </c>
      <c r="G267" s="58"/>
      <c r="H267" s="58">
        <v>1642.2961</v>
      </c>
      <c r="I267" s="58">
        <f t="shared" si="10"/>
        <v>1132.5327666751318</v>
      </c>
      <c r="J267" s="58">
        <f t="shared" si="12"/>
        <v>68.98359892912566</v>
      </c>
      <c r="K267" s="58">
        <v>0</v>
      </c>
      <c r="L267" s="58">
        <v>1132.5327666751318</v>
      </c>
      <c r="M267" s="21"/>
    </row>
    <row r="268" spans="1:13" s="47" customFormat="1" ht="12" customHeight="1">
      <c r="A268" s="18"/>
      <c r="B268" s="48">
        <v>321</v>
      </c>
      <c r="C268" s="50"/>
      <c r="D268" s="53" t="s">
        <v>243</v>
      </c>
      <c r="E268" s="58">
        <v>1162.1520378</v>
      </c>
      <c r="F268" s="61">
        <v>1162.1520378</v>
      </c>
      <c r="G268" s="58"/>
      <c r="H268" s="58">
        <v>1162.1520378</v>
      </c>
      <c r="I268" s="58">
        <f t="shared" si="10"/>
        <v>1151.9595792067748</v>
      </c>
      <c r="J268" s="58">
        <f t="shared" si="12"/>
        <v>99.1229668527261</v>
      </c>
      <c r="K268" s="58">
        <v>1065.3236811333327</v>
      </c>
      <c r="L268" s="58">
        <v>86.63589807344218</v>
      </c>
      <c r="M268" s="21"/>
    </row>
    <row r="269" spans="1:13" s="47" customFormat="1" ht="12" customHeight="1">
      <c r="A269" s="18"/>
      <c r="B269" s="48">
        <v>322</v>
      </c>
      <c r="C269" s="50"/>
      <c r="D269" s="53" t="s">
        <v>193</v>
      </c>
      <c r="E269" s="58">
        <v>11247.1164406</v>
      </c>
      <c r="F269" s="61">
        <v>11247.154035330002</v>
      </c>
      <c r="G269" s="58"/>
      <c r="H269" s="58">
        <v>11246.760279999999</v>
      </c>
      <c r="I269" s="58">
        <f t="shared" si="10"/>
        <v>10933.58847276339</v>
      </c>
      <c r="J269" s="58">
        <f t="shared" si="12"/>
        <v>97.21204527312752</v>
      </c>
      <c r="K269" s="58">
        <v>4516.880896850634</v>
      </c>
      <c r="L269" s="58">
        <v>6416.707575912755</v>
      </c>
      <c r="M269" s="21"/>
    </row>
    <row r="270" spans="1:13" s="47" customFormat="1" ht="12" customHeight="1">
      <c r="A270" s="18"/>
      <c r="B270" s="48">
        <v>327</v>
      </c>
      <c r="C270" s="50"/>
      <c r="D270" s="53" t="s">
        <v>194</v>
      </c>
      <c r="E270" s="58">
        <v>1247.7097286</v>
      </c>
      <c r="F270" s="61">
        <v>1247.7097286</v>
      </c>
      <c r="G270" s="58"/>
      <c r="H270" s="58">
        <v>1247.7097286</v>
      </c>
      <c r="I270" s="58">
        <f t="shared" si="10"/>
        <v>1247.7097286</v>
      </c>
      <c r="J270" s="58">
        <f t="shared" si="12"/>
        <v>100</v>
      </c>
      <c r="K270" s="58">
        <v>1247.7097286</v>
      </c>
      <c r="L270" s="58">
        <v>0</v>
      </c>
      <c r="M270" s="21"/>
    </row>
    <row r="271" spans="1:13" s="47" customFormat="1" ht="12" customHeight="1">
      <c r="A271" s="18"/>
      <c r="B271" s="48">
        <v>328</v>
      </c>
      <c r="C271" s="50"/>
      <c r="D271" s="53" t="s">
        <v>195</v>
      </c>
      <c r="E271" s="58">
        <v>101.6640646</v>
      </c>
      <c r="F271" s="61">
        <v>101.6640646</v>
      </c>
      <c r="G271" s="58"/>
      <c r="H271" s="58">
        <v>101.6640646</v>
      </c>
      <c r="I271" s="58">
        <f t="shared" si="10"/>
        <v>101.6640646</v>
      </c>
      <c r="J271" s="58">
        <f t="shared" si="12"/>
        <v>100</v>
      </c>
      <c r="K271" s="58">
        <v>101.6640646</v>
      </c>
      <c r="L271" s="58">
        <v>0</v>
      </c>
      <c r="M271" s="21"/>
    </row>
    <row r="272" spans="1:13" s="47" customFormat="1" ht="12" customHeight="1">
      <c r="A272" s="18"/>
      <c r="B272" s="48">
        <v>336</v>
      </c>
      <c r="C272" s="50"/>
      <c r="D272" s="53" t="s">
        <v>325</v>
      </c>
      <c r="E272" s="58">
        <v>2580.0273864</v>
      </c>
      <c r="F272" s="61">
        <v>2580.0273864</v>
      </c>
      <c r="G272" s="58"/>
      <c r="H272" s="58">
        <v>2580.0273864000005</v>
      </c>
      <c r="I272" s="58">
        <f t="shared" si="10"/>
        <v>2580.0273864</v>
      </c>
      <c r="J272" s="58">
        <f t="shared" si="12"/>
        <v>100</v>
      </c>
      <c r="K272" s="58">
        <v>2395.688291780612</v>
      </c>
      <c r="L272" s="58">
        <v>184.33909461938788</v>
      </c>
      <c r="M272" s="21"/>
    </row>
    <row r="273" spans="1:13" s="47" customFormat="1" ht="12" customHeight="1">
      <c r="A273" s="18"/>
      <c r="B273" s="48">
        <v>337</v>
      </c>
      <c r="C273" s="50"/>
      <c r="D273" s="53" t="s">
        <v>324</v>
      </c>
      <c r="E273" s="58">
        <v>2909.5946616</v>
      </c>
      <c r="F273" s="61">
        <v>2909.5946616</v>
      </c>
      <c r="G273" s="58"/>
      <c r="H273" s="58">
        <v>2909.5946616000006</v>
      </c>
      <c r="I273" s="58">
        <f t="shared" si="10"/>
        <v>2909.5946616</v>
      </c>
      <c r="J273" s="58">
        <f t="shared" si="12"/>
        <v>100</v>
      </c>
      <c r="K273" s="58">
        <v>2909.5946616</v>
      </c>
      <c r="L273" s="58">
        <v>0</v>
      </c>
      <c r="M273" s="21"/>
    </row>
    <row r="274" spans="1:13" s="47" customFormat="1" ht="12" customHeight="1">
      <c r="A274" s="18"/>
      <c r="B274" s="80">
        <v>338</v>
      </c>
      <c r="C274" s="77"/>
      <c r="D274" s="81" t="s">
        <v>196</v>
      </c>
      <c r="E274" s="79">
        <v>3296.266353</v>
      </c>
      <c r="F274" s="82">
        <v>3296.266353</v>
      </c>
      <c r="G274" s="79"/>
      <c r="H274" s="79">
        <v>3296.266353</v>
      </c>
      <c r="I274" s="79">
        <f t="shared" si="10"/>
        <v>3296.266353</v>
      </c>
      <c r="J274" s="79">
        <f t="shared" si="12"/>
        <v>100</v>
      </c>
      <c r="K274" s="79">
        <v>3296.266353</v>
      </c>
      <c r="L274" s="79">
        <v>0</v>
      </c>
      <c r="M274" s="21"/>
    </row>
    <row r="275" spans="1:13" s="47" customFormat="1" ht="12" customHeight="1">
      <c r="A275" s="18"/>
      <c r="B275" s="48">
        <v>339</v>
      </c>
      <c r="C275" s="50"/>
      <c r="D275" s="53" t="s">
        <v>197</v>
      </c>
      <c r="E275" s="58">
        <v>16717.0705088</v>
      </c>
      <c r="F275" s="61">
        <v>16717.0705088</v>
      </c>
      <c r="G275" s="58"/>
      <c r="H275" s="58">
        <v>16717.0705088</v>
      </c>
      <c r="I275" s="58">
        <f>+K275+L275</f>
        <v>16699.78065871359</v>
      </c>
      <c r="J275" s="58">
        <f t="shared" si="12"/>
        <v>99.89657368450227</v>
      </c>
      <c r="K275" s="58">
        <v>14745.065155453247</v>
      </c>
      <c r="L275" s="58">
        <v>1954.7155032603423</v>
      </c>
      <c r="M275" s="21"/>
    </row>
    <row r="276" spans="1:13" s="47" customFormat="1" ht="12" customHeight="1">
      <c r="A276" s="18"/>
      <c r="B276" s="48">
        <v>350</v>
      </c>
      <c r="C276" s="50"/>
      <c r="D276" s="53" t="s">
        <v>244</v>
      </c>
      <c r="E276" s="58">
        <v>2596.4503474000003</v>
      </c>
      <c r="F276" s="61">
        <v>2596.4503474000003</v>
      </c>
      <c r="G276" s="58"/>
      <c r="H276" s="58">
        <v>2596.4503474000003</v>
      </c>
      <c r="I276" s="58">
        <f>+K276+L276</f>
        <v>2596.4503474000003</v>
      </c>
      <c r="J276" s="58">
        <f t="shared" si="12"/>
        <v>100</v>
      </c>
      <c r="K276" s="58">
        <v>2596.4503474000003</v>
      </c>
      <c r="L276" s="58">
        <v>0</v>
      </c>
      <c r="M276" s="21"/>
    </row>
    <row r="277" spans="1:13" s="65" customFormat="1" ht="6" customHeight="1">
      <c r="A277" s="22"/>
      <c r="B277" s="54"/>
      <c r="C277" s="55"/>
      <c r="D277" s="53"/>
      <c r="E277" s="56"/>
      <c r="F277" s="67"/>
      <c r="G277" s="56"/>
      <c r="H277" s="56"/>
      <c r="I277" s="56"/>
      <c r="J277" s="56"/>
      <c r="K277" s="56"/>
      <c r="L277" s="56"/>
      <c r="M277" s="23"/>
    </row>
    <row r="278" spans="1:13" s="65" customFormat="1" ht="12" customHeight="1">
      <c r="A278" s="22"/>
      <c r="B278" s="54"/>
      <c r="C278" s="55"/>
      <c r="D278" s="68" t="s">
        <v>22</v>
      </c>
      <c r="E278" s="56">
        <f>SUM(E280:E312)</f>
        <v>254181.05030160176</v>
      </c>
      <c r="F278" s="56">
        <f>SUM(F280:F312)</f>
        <v>254172.3002849745</v>
      </c>
      <c r="G278" s="56">
        <f>F278/E278*100-100</f>
        <v>-0.003442434680650308</v>
      </c>
      <c r="H278" s="56">
        <f>SUM(H280:H312)</f>
        <v>212080.55360311668</v>
      </c>
      <c r="I278" s="56">
        <f>SUM(I280:I312)</f>
        <v>212080.55360311668</v>
      </c>
      <c r="J278" s="56">
        <f>I278/F278*100</f>
        <v>83.43967984132608</v>
      </c>
      <c r="K278" s="56">
        <f>SUM(K280:K312)</f>
        <v>33611.522332865876</v>
      </c>
      <c r="L278" s="56">
        <f>SUM(L280:L312)</f>
        <v>178469.03127025082</v>
      </c>
      <c r="M278" s="23"/>
    </row>
    <row r="279" spans="1:13" s="47" customFormat="1" ht="6" customHeight="1">
      <c r="A279" s="18"/>
      <c r="B279" s="48"/>
      <c r="C279" s="50"/>
      <c r="D279" s="53"/>
      <c r="E279" s="58"/>
      <c r="F279" s="69"/>
      <c r="G279" s="58"/>
      <c r="H279" s="58"/>
      <c r="I279" s="58"/>
      <c r="J279" s="58"/>
      <c r="K279" s="58"/>
      <c r="L279" s="58"/>
      <c r="M279" s="21"/>
    </row>
    <row r="280" spans="1:13" s="47" customFormat="1" ht="12" customHeight="1">
      <c r="A280" s="18"/>
      <c r="B280" s="48">
        <v>1</v>
      </c>
      <c r="C280" s="50"/>
      <c r="D280" s="53" t="s">
        <v>198</v>
      </c>
      <c r="E280" s="58">
        <v>7133.5010839999995</v>
      </c>
      <c r="F280" s="58">
        <v>7133.501084</v>
      </c>
      <c r="G280" s="58">
        <f aca="true" t="shared" si="13" ref="G280:G310">F280/E280*100-100</f>
        <v>0</v>
      </c>
      <c r="H280" s="58">
        <v>7133.5010839999995</v>
      </c>
      <c r="I280" s="58">
        <v>7133.5010839999995</v>
      </c>
      <c r="J280" s="58">
        <f>+I280/F280*100</f>
        <v>99.99999999999999</v>
      </c>
      <c r="K280" s="58">
        <v>0</v>
      </c>
      <c r="L280" s="58">
        <v>7133.5010839999995</v>
      </c>
      <c r="M280" s="21"/>
    </row>
    <row r="281" spans="1:13" s="47" customFormat="1" ht="12" customHeight="1">
      <c r="A281" s="18"/>
      <c r="B281" s="48">
        <v>2</v>
      </c>
      <c r="C281" s="50"/>
      <c r="D281" s="53" t="s">
        <v>199</v>
      </c>
      <c r="E281" s="58">
        <v>5101.802728</v>
      </c>
      <c r="F281" s="58">
        <v>5101.802728000001</v>
      </c>
      <c r="G281" s="58">
        <f t="shared" si="13"/>
        <v>0</v>
      </c>
      <c r="H281" s="58">
        <v>5101.802728</v>
      </c>
      <c r="I281" s="58">
        <v>5101.802728</v>
      </c>
      <c r="J281" s="58">
        <f aca="true" t="shared" si="14" ref="J281:J308">+I281/F281*100</f>
        <v>99.99999999999997</v>
      </c>
      <c r="K281" s="58">
        <v>0</v>
      </c>
      <c r="L281" s="58">
        <v>5101.802728</v>
      </c>
      <c r="M281" s="21"/>
    </row>
    <row r="282" spans="1:13" s="47" customFormat="1" ht="12" customHeight="1">
      <c r="A282" s="18"/>
      <c r="B282" s="48">
        <v>3</v>
      </c>
      <c r="C282" s="50"/>
      <c r="D282" s="53" t="s">
        <v>200</v>
      </c>
      <c r="E282" s="58">
        <v>7265.67624</v>
      </c>
      <c r="F282" s="58">
        <v>7265.478373</v>
      </c>
      <c r="G282" s="58">
        <f t="shared" si="13"/>
        <v>-0.002723311546830587</v>
      </c>
      <c r="H282" s="58">
        <v>7265.67624</v>
      </c>
      <c r="I282" s="58">
        <v>7265.67624</v>
      </c>
      <c r="J282" s="58">
        <f t="shared" si="14"/>
        <v>100.00272338571313</v>
      </c>
      <c r="K282" s="58">
        <v>0</v>
      </c>
      <c r="L282" s="58">
        <v>7265.67624</v>
      </c>
      <c r="M282" s="21"/>
    </row>
    <row r="283" spans="1:13" s="47" customFormat="1" ht="12" customHeight="1">
      <c r="A283" s="18"/>
      <c r="B283" s="48">
        <v>4</v>
      </c>
      <c r="C283" s="50"/>
      <c r="D283" s="53" t="s">
        <v>201</v>
      </c>
      <c r="E283" s="58">
        <v>2962.4668811382744</v>
      </c>
      <c r="F283" s="58">
        <v>2962.4668809803784</v>
      </c>
      <c r="G283" s="58">
        <f t="shared" si="13"/>
        <v>-5.329880536919518E-09</v>
      </c>
      <c r="H283" s="58">
        <v>2962.4668811382744</v>
      </c>
      <c r="I283" s="58">
        <v>2962.4668811382744</v>
      </c>
      <c r="J283" s="58">
        <f t="shared" si="14"/>
        <v>100.0000000053299</v>
      </c>
      <c r="K283" s="58">
        <v>0</v>
      </c>
      <c r="L283" s="58">
        <v>2962.4668811382744</v>
      </c>
      <c r="M283" s="21"/>
    </row>
    <row r="284" spans="1:13" s="47" customFormat="1" ht="12" customHeight="1">
      <c r="A284" s="18"/>
      <c r="B284" s="48">
        <v>5</v>
      </c>
      <c r="C284" s="50"/>
      <c r="D284" s="53" t="s">
        <v>202</v>
      </c>
      <c r="E284" s="58">
        <v>3466.6298399999996</v>
      </c>
      <c r="F284" s="58">
        <v>3466.471189779244</v>
      </c>
      <c r="G284" s="58">
        <f t="shared" si="13"/>
        <v>-0.004576497292134718</v>
      </c>
      <c r="H284" s="58">
        <v>3466.6298399999996</v>
      </c>
      <c r="I284" s="58">
        <v>3466.6298399999996</v>
      </c>
      <c r="J284" s="58">
        <f t="shared" si="14"/>
        <v>100.00457670674498</v>
      </c>
      <c r="K284" s="58">
        <v>0</v>
      </c>
      <c r="L284" s="58">
        <v>3466.6298399999996</v>
      </c>
      <c r="M284" s="21"/>
    </row>
    <row r="285" spans="1:13" s="47" customFormat="1" ht="12" customHeight="1">
      <c r="A285" s="18"/>
      <c r="B285" s="48">
        <v>6</v>
      </c>
      <c r="C285" s="50"/>
      <c r="D285" s="53" t="s">
        <v>203</v>
      </c>
      <c r="E285" s="58">
        <v>4040.9388074999997</v>
      </c>
      <c r="F285" s="58">
        <v>4040.9388075000006</v>
      </c>
      <c r="G285" s="58">
        <f t="shared" si="13"/>
        <v>0</v>
      </c>
      <c r="H285" s="58">
        <v>4040.9388074999997</v>
      </c>
      <c r="I285" s="58">
        <v>4040.9388074999997</v>
      </c>
      <c r="J285" s="58">
        <f t="shared" si="14"/>
        <v>99.99999999999997</v>
      </c>
      <c r="K285" s="58">
        <v>0</v>
      </c>
      <c r="L285" s="58">
        <v>4040.9388074999997</v>
      </c>
      <c r="M285" s="21"/>
    </row>
    <row r="286" spans="1:13" s="47" customFormat="1" ht="12" customHeight="1">
      <c r="A286" s="18"/>
      <c r="B286" s="48">
        <v>7</v>
      </c>
      <c r="C286" s="50"/>
      <c r="D286" s="53" t="s">
        <v>204</v>
      </c>
      <c r="E286" s="58">
        <v>5120.79796</v>
      </c>
      <c r="F286" s="58">
        <v>5120.79796</v>
      </c>
      <c r="G286" s="58">
        <f t="shared" si="13"/>
        <v>0</v>
      </c>
      <c r="H286" s="58">
        <v>5120.79796</v>
      </c>
      <c r="I286" s="58">
        <v>5120.79796</v>
      </c>
      <c r="J286" s="58">
        <f t="shared" si="14"/>
        <v>100</v>
      </c>
      <c r="K286" s="58">
        <v>0</v>
      </c>
      <c r="L286" s="58">
        <v>5120.79796</v>
      </c>
      <c r="M286" s="21"/>
    </row>
    <row r="287" spans="1:13" s="47" customFormat="1" ht="12" customHeight="1">
      <c r="A287" s="18"/>
      <c r="B287" s="48">
        <v>8</v>
      </c>
      <c r="C287" s="50"/>
      <c r="D287" s="53" t="s">
        <v>205</v>
      </c>
      <c r="E287" s="58">
        <v>3195.947784</v>
      </c>
      <c r="F287" s="58">
        <v>3195.9477839999995</v>
      </c>
      <c r="G287" s="58">
        <f t="shared" si="13"/>
        <v>0</v>
      </c>
      <c r="H287" s="58">
        <v>3195.947784</v>
      </c>
      <c r="I287" s="58">
        <v>3195.947784</v>
      </c>
      <c r="J287" s="58">
        <f t="shared" si="14"/>
        <v>100.00000000000003</v>
      </c>
      <c r="K287" s="58">
        <v>0</v>
      </c>
      <c r="L287" s="58">
        <v>3195.947784</v>
      </c>
      <c r="M287" s="21"/>
    </row>
    <row r="288" spans="1:13" s="47" customFormat="1" ht="12" customHeight="1">
      <c r="A288" s="18"/>
      <c r="B288" s="48">
        <v>9</v>
      </c>
      <c r="C288" s="50"/>
      <c r="D288" s="53" t="s">
        <v>206</v>
      </c>
      <c r="E288" s="58">
        <v>4709.2346</v>
      </c>
      <c r="F288" s="58">
        <v>4708.245265</v>
      </c>
      <c r="G288" s="58">
        <f t="shared" si="13"/>
        <v>-0.021008403361349792</v>
      </c>
      <c r="H288" s="58">
        <v>4709.2346</v>
      </c>
      <c r="I288" s="58">
        <v>4709.2346</v>
      </c>
      <c r="J288" s="58">
        <f t="shared" si="14"/>
        <v>100.02101281781887</v>
      </c>
      <c r="K288" s="58">
        <v>0</v>
      </c>
      <c r="L288" s="58">
        <v>4709.2346</v>
      </c>
      <c r="M288" s="21"/>
    </row>
    <row r="289" spans="1:13" s="47" customFormat="1" ht="12" customHeight="1">
      <c r="A289" s="18"/>
      <c r="B289" s="48">
        <v>10</v>
      </c>
      <c r="C289" s="50"/>
      <c r="D289" s="53" t="s">
        <v>207</v>
      </c>
      <c r="E289" s="58">
        <v>7028.235839999999</v>
      </c>
      <c r="F289" s="58">
        <v>7027.246505000001</v>
      </c>
      <c r="G289" s="58">
        <f t="shared" si="13"/>
        <v>-0.014076576576542266</v>
      </c>
      <c r="H289" s="58">
        <v>7028.235839999999</v>
      </c>
      <c r="I289" s="58">
        <v>7028.235839999999</v>
      </c>
      <c r="J289" s="58">
        <f t="shared" si="14"/>
        <v>100.0140785583556</v>
      </c>
      <c r="K289" s="58">
        <v>0</v>
      </c>
      <c r="L289" s="58">
        <v>7028.235839999999</v>
      </c>
      <c r="M289" s="21"/>
    </row>
    <row r="290" spans="1:13" s="47" customFormat="1" ht="12" customHeight="1">
      <c r="A290" s="18"/>
      <c r="B290" s="48">
        <v>11</v>
      </c>
      <c r="C290" s="50"/>
      <c r="D290" s="53" t="s">
        <v>208</v>
      </c>
      <c r="E290" s="58">
        <v>3385.5043699999997</v>
      </c>
      <c r="F290" s="58">
        <v>3384.712902</v>
      </c>
      <c r="G290" s="58">
        <f t="shared" si="13"/>
        <v>-0.02337814143773187</v>
      </c>
      <c r="H290" s="58">
        <v>3385.5043699999997</v>
      </c>
      <c r="I290" s="58">
        <v>3385.5043699999997</v>
      </c>
      <c r="J290" s="58">
        <f t="shared" si="14"/>
        <v>100.02338360809071</v>
      </c>
      <c r="K290" s="58">
        <v>0</v>
      </c>
      <c r="L290" s="58">
        <v>3385.5043699999997</v>
      </c>
      <c r="M290" s="21"/>
    </row>
    <row r="291" spans="1:13" s="47" customFormat="1" ht="12" customHeight="1">
      <c r="A291" s="18"/>
      <c r="B291" s="48">
        <v>12</v>
      </c>
      <c r="C291" s="50"/>
      <c r="D291" s="53" t="s">
        <v>209</v>
      </c>
      <c r="E291" s="58">
        <v>6011.19946</v>
      </c>
      <c r="F291" s="58">
        <v>6010.210125</v>
      </c>
      <c r="G291" s="58">
        <f t="shared" si="13"/>
        <v>-0.01645819618170208</v>
      </c>
      <c r="H291" s="58">
        <v>6011.19946</v>
      </c>
      <c r="I291" s="58">
        <v>6011.19946</v>
      </c>
      <c r="J291" s="58">
        <f t="shared" si="14"/>
        <v>100.01646090534979</v>
      </c>
      <c r="K291" s="58">
        <v>0</v>
      </c>
      <c r="L291" s="58">
        <v>6011.19946</v>
      </c>
      <c r="M291" s="21"/>
    </row>
    <row r="292" spans="1:13" s="47" customFormat="1" ht="12" customHeight="1">
      <c r="A292" s="18"/>
      <c r="B292" s="48">
        <v>13</v>
      </c>
      <c r="C292" s="50"/>
      <c r="D292" s="53" t="s">
        <v>210</v>
      </c>
      <c r="E292" s="58">
        <v>5997.3487700000005</v>
      </c>
      <c r="F292" s="58">
        <v>5996.418795099999</v>
      </c>
      <c r="G292" s="58">
        <f t="shared" si="13"/>
        <v>-0.015506433520300789</v>
      </c>
      <c r="H292" s="58">
        <v>5997.3487700000005</v>
      </c>
      <c r="I292" s="58">
        <v>5997.3487700000005</v>
      </c>
      <c r="J292" s="58">
        <f t="shared" si="14"/>
        <v>100.01550883838802</v>
      </c>
      <c r="K292" s="58">
        <v>0</v>
      </c>
      <c r="L292" s="58">
        <v>5997.3487700000005</v>
      </c>
      <c r="M292" s="21"/>
    </row>
    <row r="293" spans="1:13" s="47" customFormat="1" ht="12" customHeight="1">
      <c r="A293" s="18"/>
      <c r="B293" s="48">
        <v>15</v>
      </c>
      <c r="C293" s="50"/>
      <c r="D293" s="53" t="s">
        <v>211</v>
      </c>
      <c r="E293" s="58">
        <v>10673.79435480785</v>
      </c>
      <c r="F293" s="58">
        <v>10673.794354319121</v>
      </c>
      <c r="G293" s="58">
        <f t="shared" si="13"/>
        <v>-4.578765810947516E-09</v>
      </c>
      <c r="H293" s="58">
        <v>10673.79435480785</v>
      </c>
      <c r="I293" s="58">
        <v>10673.79435480785</v>
      </c>
      <c r="J293" s="58">
        <f t="shared" si="14"/>
        <v>100.00000000457877</v>
      </c>
      <c r="K293" s="58">
        <v>0</v>
      </c>
      <c r="L293" s="58">
        <v>10673.79435480785</v>
      </c>
      <c r="M293" s="21"/>
    </row>
    <row r="294" spans="1:13" s="47" customFormat="1" ht="12" customHeight="1">
      <c r="A294" s="18"/>
      <c r="B294" s="48">
        <v>16</v>
      </c>
      <c r="C294" s="50"/>
      <c r="D294" s="53" t="s">
        <v>212</v>
      </c>
      <c r="E294" s="58">
        <v>3362.39714489415</v>
      </c>
      <c r="F294" s="58">
        <v>3362.3971453828776</v>
      </c>
      <c r="G294" s="58">
        <f t="shared" si="13"/>
        <v>1.4535089576384053E-08</v>
      </c>
      <c r="H294" s="58">
        <v>3362.39714489415</v>
      </c>
      <c r="I294" s="58">
        <v>3362.39714489415</v>
      </c>
      <c r="J294" s="58">
        <f t="shared" si="14"/>
        <v>99.99999998546491</v>
      </c>
      <c r="K294" s="58">
        <v>0</v>
      </c>
      <c r="L294" s="58">
        <v>3362.39714489415</v>
      </c>
      <c r="M294" s="21"/>
    </row>
    <row r="295" spans="1:13" s="47" customFormat="1" ht="12" customHeight="1">
      <c r="A295" s="18"/>
      <c r="B295" s="48">
        <v>17</v>
      </c>
      <c r="C295" s="50"/>
      <c r="D295" s="53" t="s">
        <v>213</v>
      </c>
      <c r="E295" s="58">
        <v>6715.605979999999</v>
      </c>
      <c r="F295" s="58">
        <v>6714.710909068878</v>
      </c>
      <c r="G295" s="58">
        <f t="shared" si="13"/>
        <v>-0.013328222855648164</v>
      </c>
      <c r="H295" s="58">
        <v>6715.605979999999</v>
      </c>
      <c r="I295" s="58">
        <v>6715.605979999999</v>
      </c>
      <c r="J295" s="58">
        <f t="shared" si="14"/>
        <v>100.01332999950768</v>
      </c>
      <c r="K295" s="58">
        <v>0</v>
      </c>
      <c r="L295" s="58">
        <v>6715.605979999999</v>
      </c>
      <c r="M295" s="21"/>
    </row>
    <row r="296" spans="1:13" s="47" customFormat="1" ht="12" customHeight="1">
      <c r="A296" s="18"/>
      <c r="B296" s="48">
        <v>18</v>
      </c>
      <c r="C296" s="50"/>
      <c r="D296" s="53" t="s">
        <v>214</v>
      </c>
      <c r="E296" s="58">
        <v>5281.182677945424</v>
      </c>
      <c r="F296" s="58">
        <v>5281.182678276256</v>
      </c>
      <c r="G296" s="58">
        <f t="shared" si="13"/>
        <v>6.2643721321364865E-09</v>
      </c>
      <c r="H296" s="58">
        <v>5281.182677945424</v>
      </c>
      <c r="I296" s="58">
        <v>5281.182677945424</v>
      </c>
      <c r="J296" s="58">
        <f t="shared" si="14"/>
        <v>99.99999999373564</v>
      </c>
      <c r="K296" s="58">
        <v>0</v>
      </c>
      <c r="L296" s="58">
        <v>5281.182677945424</v>
      </c>
      <c r="M296" s="21"/>
    </row>
    <row r="297" spans="1:13" s="47" customFormat="1" ht="12" customHeight="1">
      <c r="A297" s="18"/>
      <c r="B297" s="48">
        <v>19</v>
      </c>
      <c r="C297" s="50"/>
      <c r="D297" s="53" t="s">
        <v>215</v>
      </c>
      <c r="E297" s="58">
        <v>11484.355115840122</v>
      </c>
      <c r="F297" s="58">
        <v>11484.3551151935</v>
      </c>
      <c r="G297" s="58">
        <f t="shared" si="13"/>
        <v>-5.6304543250007555E-09</v>
      </c>
      <c r="H297" s="58">
        <v>11484.20068</v>
      </c>
      <c r="I297" s="58">
        <v>11484.20068</v>
      </c>
      <c r="J297" s="58">
        <f t="shared" si="14"/>
        <v>99.99865525585066</v>
      </c>
      <c r="K297" s="58">
        <v>0</v>
      </c>
      <c r="L297" s="58">
        <v>11484.20068</v>
      </c>
      <c r="M297" s="21"/>
    </row>
    <row r="298" spans="1:13" s="47" customFormat="1" ht="12" customHeight="1">
      <c r="A298" s="18"/>
      <c r="B298" s="48">
        <v>20</v>
      </c>
      <c r="C298" s="50"/>
      <c r="D298" s="53" t="s">
        <v>216</v>
      </c>
      <c r="E298" s="58">
        <v>11308.957694493123</v>
      </c>
      <c r="F298" s="58">
        <v>11308.9576938465</v>
      </c>
      <c r="G298" s="58">
        <f t="shared" si="13"/>
        <v>-5.717808448935102E-09</v>
      </c>
      <c r="H298" s="58">
        <v>11308.957694493123</v>
      </c>
      <c r="I298" s="58">
        <v>11308.957694493123</v>
      </c>
      <c r="J298" s="58">
        <f t="shared" si="14"/>
        <v>100.00000000571781</v>
      </c>
      <c r="K298" s="58">
        <v>0</v>
      </c>
      <c r="L298" s="58">
        <v>11308.957694493123</v>
      </c>
      <c r="M298" s="21"/>
    </row>
    <row r="299" spans="1:13" s="47" customFormat="1" ht="12" customHeight="1">
      <c r="A299" s="18"/>
      <c r="B299" s="48">
        <v>21</v>
      </c>
      <c r="C299" s="50"/>
      <c r="D299" s="53" t="s">
        <v>217</v>
      </c>
      <c r="E299" s="58">
        <v>9557.73590928</v>
      </c>
      <c r="F299" s="58">
        <v>9557.735909280002</v>
      </c>
      <c r="G299" s="58">
        <f t="shared" si="13"/>
        <v>0</v>
      </c>
      <c r="H299" s="58">
        <v>9556.9761</v>
      </c>
      <c r="I299" s="58">
        <v>9556.9761</v>
      </c>
      <c r="J299" s="58">
        <f t="shared" si="14"/>
        <v>99.99205032146511</v>
      </c>
      <c r="K299" s="58">
        <v>0</v>
      </c>
      <c r="L299" s="58">
        <v>9556.9761</v>
      </c>
      <c r="M299" s="21"/>
    </row>
    <row r="300" spans="1:13" s="47" customFormat="1" ht="12" customHeight="1">
      <c r="A300" s="18"/>
      <c r="B300" s="48">
        <v>24</v>
      </c>
      <c r="C300" s="50"/>
      <c r="D300" s="53" t="s">
        <v>218</v>
      </c>
      <c r="E300" s="58">
        <v>5290.96358</v>
      </c>
      <c r="F300" s="58">
        <v>5290.132241799501</v>
      </c>
      <c r="G300" s="58">
        <f t="shared" si="13"/>
        <v>-0.0157124158563704</v>
      </c>
      <c r="H300" s="58">
        <v>5290.96358</v>
      </c>
      <c r="I300" s="58">
        <v>5290.96358</v>
      </c>
      <c r="J300" s="58">
        <f t="shared" si="14"/>
        <v>100.01571488504446</v>
      </c>
      <c r="K300" s="58">
        <v>0</v>
      </c>
      <c r="L300" s="58">
        <v>5290.96358</v>
      </c>
      <c r="M300" s="21"/>
    </row>
    <row r="301" spans="1:13" s="47" customFormat="1" ht="12" customHeight="1">
      <c r="A301" s="18"/>
      <c r="B301" s="48">
        <v>25</v>
      </c>
      <c r="C301" s="50"/>
      <c r="D301" s="53" t="s">
        <v>219</v>
      </c>
      <c r="E301" s="58">
        <v>5837.0765</v>
      </c>
      <c r="F301" s="58">
        <v>5836.194942694745</v>
      </c>
      <c r="G301" s="58">
        <f t="shared" si="13"/>
        <v>-0.015102719747730475</v>
      </c>
      <c r="H301" s="58">
        <v>5837.0765</v>
      </c>
      <c r="I301" s="58">
        <v>5837.0765</v>
      </c>
      <c r="J301" s="58">
        <f t="shared" si="14"/>
        <v>100.0151050010137</v>
      </c>
      <c r="K301" s="58">
        <v>0</v>
      </c>
      <c r="L301" s="58">
        <v>5837.0765</v>
      </c>
      <c r="M301" s="21"/>
    </row>
    <row r="302" spans="1:13" s="47" customFormat="1" ht="12" customHeight="1">
      <c r="A302" s="18"/>
      <c r="B302" s="48">
        <v>26</v>
      </c>
      <c r="C302" s="50"/>
      <c r="D302" s="53" t="s">
        <v>220</v>
      </c>
      <c r="E302" s="58">
        <v>5258.1098816975755</v>
      </c>
      <c r="F302" s="58">
        <v>5258.109881366744</v>
      </c>
      <c r="G302" s="58">
        <f t="shared" si="13"/>
        <v>-6.291827503446257E-09</v>
      </c>
      <c r="H302" s="58">
        <v>5258.1098816975755</v>
      </c>
      <c r="I302" s="58">
        <v>5258.1098816975755</v>
      </c>
      <c r="J302" s="58">
        <f t="shared" si="14"/>
        <v>100.00000000629183</v>
      </c>
      <c r="K302" s="58">
        <v>0</v>
      </c>
      <c r="L302" s="58">
        <v>5258.1098816975755</v>
      </c>
      <c r="M302" s="21"/>
    </row>
    <row r="303" spans="1:13" s="47" customFormat="1" ht="12" customHeight="1">
      <c r="A303" s="18"/>
      <c r="B303" s="48">
        <v>28</v>
      </c>
      <c r="C303" s="50"/>
      <c r="D303" s="53" t="s">
        <v>248</v>
      </c>
      <c r="E303" s="58">
        <v>9308.344323081274</v>
      </c>
      <c r="F303" s="58">
        <v>9308.344322923378</v>
      </c>
      <c r="G303" s="58">
        <f t="shared" si="13"/>
        <v>-1.6962786730800872E-09</v>
      </c>
      <c r="H303" s="58">
        <v>9307.66368</v>
      </c>
      <c r="I303" s="58">
        <v>9307.66368</v>
      </c>
      <c r="J303" s="58">
        <f t="shared" si="14"/>
        <v>99.99268781966195</v>
      </c>
      <c r="K303" s="58">
        <v>0</v>
      </c>
      <c r="L303" s="58">
        <v>9307.66368</v>
      </c>
      <c r="M303" s="21"/>
    </row>
    <row r="304" spans="1:13" s="47" customFormat="1" ht="12" customHeight="1">
      <c r="A304" s="18"/>
      <c r="B304" s="48">
        <v>29</v>
      </c>
      <c r="C304" s="50"/>
      <c r="D304" s="53" t="s">
        <v>221</v>
      </c>
      <c r="E304" s="58">
        <v>9529.27472</v>
      </c>
      <c r="F304" s="58">
        <v>9528.997706200002</v>
      </c>
      <c r="G304" s="58">
        <f t="shared" si="13"/>
        <v>-0.0029069767441711747</v>
      </c>
      <c r="H304" s="58">
        <v>9529.27472</v>
      </c>
      <c r="I304" s="58">
        <v>9529.27472</v>
      </c>
      <c r="J304" s="58">
        <f t="shared" si="14"/>
        <v>100.00290706125176</v>
      </c>
      <c r="K304" s="58">
        <v>0</v>
      </c>
      <c r="L304" s="58">
        <v>9529.27472</v>
      </c>
      <c r="M304" s="21"/>
    </row>
    <row r="305" spans="1:13" s="47" customFormat="1" ht="12" customHeight="1">
      <c r="A305" s="18"/>
      <c r="B305" s="48">
        <v>31</v>
      </c>
      <c r="C305" s="50"/>
      <c r="D305" s="53" t="s">
        <v>222</v>
      </c>
      <c r="E305" s="58">
        <v>3168.113932690124</v>
      </c>
      <c r="F305" s="58">
        <v>3168.1139320435</v>
      </c>
      <c r="G305" s="58">
        <f t="shared" si="13"/>
        <v>-2.0410368506418308E-08</v>
      </c>
      <c r="H305" s="58">
        <v>3167.85067</v>
      </c>
      <c r="I305" s="58">
        <v>3167.85067</v>
      </c>
      <c r="J305" s="58">
        <f t="shared" si="14"/>
        <v>99.9916902595946</v>
      </c>
      <c r="K305" s="58">
        <v>0</v>
      </c>
      <c r="L305" s="58">
        <v>3167.85067</v>
      </c>
      <c r="M305" s="21"/>
    </row>
    <row r="306" spans="1:13" s="47" customFormat="1" ht="12" customHeight="1">
      <c r="A306" s="18"/>
      <c r="B306" s="48">
        <v>33</v>
      </c>
      <c r="C306" s="50"/>
      <c r="D306" s="53" t="s">
        <v>223</v>
      </c>
      <c r="E306" s="58">
        <v>3199.5093899999997</v>
      </c>
      <c r="F306" s="58">
        <v>3198.6903195534996</v>
      </c>
      <c r="G306" s="58">
        <f t="shared" si="13"/>
        <v>-0.025599876314160497</v>
      </c>
      <c r="H306" s="58">
        <v>3199.5093899999997</v>
      </c>
      <c r="I306" s="58">
        <v>3199.5093899999997</v>
      </c>
      <c r="J306" s="58">
        <f t="shared" si="14"/>
        <v>100.02560643152896</v>
      </c>
      <c r="K306" s="58">
        <v>0</v>
      </c>
      <c r="L306" s="58">
        <v>3199.5093899999997</v>
      </c>
      <c r="M306" s="21"/>
    </row>
    <row r="307" spans="1:13" s="47" customFormat="1" ht="12" customHeight="1">
      <c r="A307" s="18"/>
      <c r="B307" s="48">
        <v>34</v>
      </c>
      <c r="C307" s="50"/>
      <c r="D307" s="51" t="s">
        <v>224</v>
      </c>
      <c r="E307" s="58">
        <v>9958.665441476576</v>
      </c>
      <c r="F307" s="58">
        <v>9958.665441145744</v>
      </c>
      <c r="G307" s="58">
        <f t="shared" si="13"/>
        <v>-3.3220572959180572E-09</v>
      </c>
      <c r="H307" s="58">
        <v>9958.64611</v>
      </c>
      <c r="I307" s="58">
        <v>9958.64611</v>
      </c>
      <c r="J307" s="58">
        <f t="shared" si="14"/>
        <v>99.99980588618165</v>
      </c>
      <c r="K307" s="58">
        <v>0</v>
      </c>
      <c r="L307" s="58">
        <v>9958.64611</v>
      </c>
      <c r="M307" s="21"/>
    </row>
    <row r="308" spans="1:13" s="47" customFormat="1" ht="12" customHeight="1">
      <c r="A308" s="18"/>
      <c r="B308" s="80">
        <v>36</v>
      </c>
      <c r="C308" s="77"/>
      <c r="D308" s="81" t="s">
        <v>225</v>
      </c>
      <c r="E308" s="79">
        <v>5216.319500941424</v>
      </c>
      <c r="F308" s="79">
        <v>5216.319501272255</v>
      </c>
      <c r="G308" s="79">
        <f t="shared" si="13"/>
        <v>6.342233405121078E-09</v>
      </c>
      <c r="H308" s="79">
        <v>5215.77412</v>
      </c>
      <c r="I308" s="79">
        <v>5215.77412</v>
      </c>
      <c r="J308" s="79">
        <f t="shared" si="14"/>
        <v>99.98954471112971</v>
      </c>
      <c r="K308" s="79">
        <v>5215.77412</v>
      </c>
      <c r="L308" s="79">
        <v>0</v>
      </c>
      <c r="M308" s="21"/>
    </row>
    <row r="309" spans="1:13" s="47" customFormat="1" ht="12" customHeight="1">
      <c r="A309" s="18"/>
      <c r="B309" s="48">
        <v>38</v>
      </c>
      <c r="C309" s="50"/>
      <c r="D309" s="51" t="s">
        <v>321</v>
      </c>
      <c r="E309" s="58">
        <v>20357.1212365933</v>
      </c>
      <c r="F309" s="58">
        <v>20357.121237570755</v>
      </c>
      <c r="G309" s="58">
        <f t="shared" si="13"/>
        <v>4.801535169463023E-09</v>
      </c>
      <c r="H309" s="58">
        <v>20356.556959999998</v>
      </c>
      <c r="I309" s="58">
        <v>20356.556959999998</v>
      </c>
      <c r="J309" s="58">
        <f>'[1]COMP DIR COND PESOS_'!I285</f>
        <v>99.99722811203635</v>
      </c>
      <c r="K309" s="58">
        <v>20356.556959999998</v>
      </c>
      <c r="L309" s="58">
        <v>0</v>
      </c>
      <c r="M309" s="21"/>
    </row>
    <row r="310" spans="1:13" s="47" customFormat="1" ht="12" customHeight="1">
      <c r="A310" s="18"/>
      <c r="B310" s="48">
        <v>40</v>
      </c>
      <c r="C310" s="50"/>
      <c r="D310" s="51" t="s">
        <v>226</v>
      </c>
      <c r="E310" s="58">
        <v>11137.039664761</v>
      </c>
      <c r="F310" s="58">
        <v>11137.039664761</v>
      </c>
      <c r="G310" s="58">
        <f t="shared" si="13"/>
        <v>0</v>
      </c>
      <c r="H310" s="58">
        <v>3117.5377417745</v>
      </c>
      <c r="I310" s="58">
        <v>3117.5377417745</v>
      </c>
      <c r="J310" s="58">
        <f>'[1]COMP DIR COND PESOS_'!I286</f>
        <v>27.992517182450044</v>
      </c>
      <c r="K310" s="58">
        <v>0</v>
      </c>
      <c r="L310" s="58">
        <v>3117.5377417745</v>
      </c>
      <c r="M310" s="21"/>
    </row>
    <row r="311" spans="1:13" s="47" customFormat="1" ht="12" customHeight="1">
      <c r="A311" s="18"/>
      <c r="B311" s="71">
        <v>42</v>
      </c>
      <c r="C311" s="72"/>
      <c r="D311" s="73" t="s">
        <v>322</v>
      </c>
      <c r="E311" s="74">
        <v>12972.4848833731</v>
      </c>
      <c r="F311" s="74">
        <v>12972.484883828194</v>
      </c>
      <c r="G311" s="74">
        <v>3.5081484384136274E-09</v>
      </c>
      <c r="H311" s="74">
        <v>1203.7232019654998</v>
      </c>
      <c r="I311" s="74">
        <v>1203.7232019654998</v>
      </c>
      <c r="J311" s="74">
        <v>9.2790487924645</v>
      </c>
      <c r="K311" s="74">
        <v>1203.7232019654998</v>
      </c>
      <c r="L311" s="74">
        <v>0</v>
      </c>
      <c r="M311" s="21"/>
    </row>
    <row r="312" spans="1:13" s="47" customFormat="1" ht="12" customHeight="1">
      <c r="A312" s="18"/>
      <c r="B312" s="71">
        <v>43</v>
      </c>
      <c r="C312" s="72"/>
      <c r="D312" s="83" t="s">
        <v>323</v>
      </c>
      <c r="E312" s="74">
        <v>29144.7140050885</v>
      </c>
      <c r="F312" s="74">
        <v>29144.7140050885</v>
      </c>
      <c r="G312" s="74">
        <v>0</v>
      </c>
      <c r="H312" s="74">
        <v>6835.46805090038</v>
      </c>
      <c r="I312" s="74">
        <v>6835.46805090038</v>
      </c>
      <c r="J312" s="74">
        <v>23.45354306687294</v>
      </c>
      <c r="K312" s="74">
        <v>6835.46805090038</v>
      </c>
      <c r="L312" s="74">
        <v>0</v>
      </c>
      <c r="M312" s="21"/>
    </row>
    <row r="313" spans="1:13" s="47" customFormat="1" ht="5.25" customHeight="1">
      <c r="A313" s="18"/>
      <c r="B313" s="34"/>
      <c r="C313" s="35"/>
      <c r="D313" s="36"/>
      <c r="E313" s="37"/>
      <c r="F313" s="37"/>
      <c r="G313" s="37"/>
      <c r="H313" s="37"/>
      <c r="I313" s="37"/>
      <c r="J313" s="37"/>
      <c r="K313" s="37"/>
      <c r="L313" s="37"/>
      <c r="M313" s="21"/>
    </row>
    <row r="314" spans="1:13" s="47" customFormat="1" ht="4.5" customHeight="1">
      <c r="A314" s="18"/>
      <c r="B314" s="39"/>
      <c r="C314" s="40"/>
      <c r="D314" s="62"/>
      <c r="E314" s="41"/>
      <c r="F314" s="41"/>
      <c r="G314" s="41"/>
      <c r="H314" s="41"/>
      <c r="I314" s="41"/>
      <c r="J314" s="41"/>
      <c r="K314" s="41"/>
      <c r="L314" s="41"/>
      <c r="M314" s="38"/>
    </row>
    <row r="315" spans="1:13" s="47" customFormat="1" ht="12" customHeight="1">
      <c r="A315" s="18"/>
      <c r="B315" s="63" t="s">
        <v>19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38"/>
    </row>
    <row r="316" spans="1:13" s="47" customFormat="1" ht="12" customHeight="1">
      <c r="A316" s="18"/>
      <c r="B316" s="63" t="s">
        <v>30</v>
      </c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38"/>
    </row>
    <row r="317" spans="1:13" s="47" customFormat="1" ht="12" customHeight="1">
      <c r="A317" s="18"/>
      <c r="B317" s="63" t="s">
        <v>31</v>
      </c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38"/>
    </row>
    <row r="318" spans="1:13" s="47" customFormat="1" ht="12" customHeight="1">
      <c r="A318" s="18"/>
      <c r="B318" s="63" t="s">
        <v>320</v>
      </c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38"/>
    </row>
    <row r="319" spans="1:13" s="47" customFormat="1" ht="12" customHeight="1">
      <c r="A319" s="18"/>
      <c r="B319" s="46" t="s">
        <v>26</v>
      </c>
      <c r="C319" s="15"/>
      <c r="D319" s="15"/>
      <c r="E319" s="42"/>
      <c r="F319" s="42"/>
      <c r="G319" s="42"/>
      <c r="H319" s="42"/>
      <c r="I319" s="42"/>
      <c r="J319" s="42"/>
      <c r="K319" s="42"/>
      <c r="L319" s="42"/>
      <c r="M319" s="38"/>
    </row>
    <row r="320" spans="1:13" s="47" customFormat="1" ht="23.25">
      <c r="A320" s="1"/>
      <c r="B320" s="2"/>
      <c r="C320" s="2"/>
      <c r="D320" s="2"/>
      <c r="E320" s="3"/>
      <c r="F320" s="3"/>
      <c r="G320" s="4"/>
      <c r="H320" s="4"/>
      <c r="I320" s="4"/>
      <c r="J320" s="4"/>
      <c r="K320" s="4"/>
      <c r="L320" s="4"/>
      <c r="M320" s="2"/>
    </row>
    <row r="321" s="47" customFormat="1" ht="23.25">
      <c r="D321" s="64"/>
    </row>
    <row r="322" s="47" customFormat="1" ht="23.25">
      <c r="D322" s="64"/>
    </row>
    <row r="323" s="47" customFormat="1" ht="23.25">
      <c r="D323" s="64"/>
    </row>
    <row r="324" s="47" customFormat="1" ht="23.25">
      <c r="D324" s="64"/>
    </row>
    <row r="325" s="47" customFormat="1" ht="23.25">
      <c r="D325" s="64"/>
    </row>
    <row r="326" s="47" customFormat="1" ht="23.25">
      <c r="D326" s="64"/>
    </row>
    <row r="327" s="47" customFormat="1" ht="23.25">
      <c r="D327" s="64"/>
    </row>
    <row r="328" s="47" customFormat="1" ht="23.25">
      <c r="D328" s="64"/>
    </row>
    <row r="329" s="47" customFormat="1" ht="23.25">
      <c r="D329" s="64"/>
    </row>
    <row r="330" s="47" customFormat="1" ht="23.25">
      <c r="D330" s="64"/>
    </row>
    <row r="331" s="47" customFormat="1" ht="23.25">
      <c r="D331" s="64"/>
    </row>
    <row r="332" s="47" customFormat="1" ht="23.25">
      <c r="D332" s="64"/>
    </row>
    <row r="333" s="47" customFormat="1" ht="23.25">
      <c r="D333" s="64"/>
    </row>
    <row r="334" s="47" customFormat="1" ht="23.25">
      <c r="D334" s="64"/>
    </row>
    <row r="335" s="47" customFormat="1" ht="23.25">
      <c r="D335" s="64"/>
    </row>
    <row r="336" s="47" customFormat="1" ht="23.25">
      <c r="D336" s="64"/>
    </row>
    <row r="337" s="47" customFormat="1" ht="23.25">
      <c r="D337" s="64"/>
    </row>
    <row r="338" s="47" customFormat="1" ht="23.25">
      <c r="D338" s="64"/>
    </row>
    <row r="339" ht="23.25">
      <c r="D339" s="64"/>
    </row>
    <row r="340" ht="23.25">
      <c r="D340" s="64"/>
    </row>
    <row r="341" ht="23.25">
      <c r="D341" s="64"/>
    </row>
    <row r="342" ht="23.25">
      <c r="D342" s="64"/>
    </row>
    <row r="343" ht="23.25">
      <c r="D343" s="64"/>
    </row>
    <row r="344" ht="23.25">
      <c r="D344" s="64"/>
    </row>
  </sheetData>
  <sheetProtection/>
  <protectedRanges>
    <protectedRange sqref="L14:L53" name="avance_1_1"/>
  </protectedRanges>
  <mergeCells count="7">
    <mergeCell ref="B3:L3"/>
    <mergeCell ref="B4:L4"/>
    <mergeCell ref="J9:J11"/>
    <mergeCell ref="L9:L11"/>
    <mergeCell ref="B2:L2"/>
    <mergeCell ref="B5:L5"/>
    <mergeCell ref="D8:D12"/>
  </mergeCells>
  <printOptions horizontalCentered="1"/>
  <pageMargins left="0.4724409448818898" right="0.4724409448818898" top="0.8661417322834646" bottom="0.6692913385826772" header="0.5118110236220472" footer="0.5118110236220472"/>
  <pageSetup fitToHeight="9" horizontalDpi="600" verticalDpi="600" orientation="landscape" paperSize="119" r:id="rId1"/>
  <rowBreaks count="2" manualBreakCount="2">
    <brk id="211" min="1" max="11" man="1"/>
    <brk id="241" min="1" max="11" man="1"/>
  </rowBreaks>
  <ignoredErrors>
    <ignoredError sqref="E12:L12" numberStoredAsText="1"/>
    <ignoredError sqref="G15:J15 G16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2018-04-17T23:55:24Z</cp:lastPrinted>
  <dcterms:created xsi:type="dcterms:W3CDTF">1998-09-04T17:09:23Z</dcterms:created>
  <dcterms:modified xsi:type="dcterms:W3CDTF">2018-04-25T19:24:11Z</dcterms:modified>
  <cp:category/>
  <cp:version/>
  <cp:contentType/>
  <cp:contentStatus/>
</cp:coreProperties>
</file>