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180" activeTab="0"/>
  </bookViews>
  <sheets>
    <sheet name="Origen y Destino 2017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<sst xmlns="http://schemas.openxmlformats.org/spreadsheetml/2006/main" count="90" uniqueCount="51">
  <si>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Ramo</t>
  </si>
  <si>
    <t>Destino</t>
  </si>
  <si>
    <t>Otros</t>
  </si>
  <si>
    <t>Origen</t>
  </si>
  <si>
    <t>Concepto de Ley de Ingresos</t>
  </si>
  <si>
    <t>Monto</t>
  </si>
  <si>
    <t>Estructura
%</t>
  </si>
  <si>
    <t>Total</t>
  </si>
  <si>
    <t>Derechos</t>
  </si>
  <si>
    <t>Aprovechamientos</t>
  </si>
  <si>
    <t>Productos</t>
  </si>
  <si>
    <t>Gasto corriente</t>
  </si>
  <si>
    <t>Materiales y suministros</t>
  </si>
  <si>
    <t>Servicios Generales</t>
  </si>
  <si>
    <t>Otros corrientes</t>
  </si>
  <si>
    <t>Subsidios</t>
  </si>
  <si>
    <t>Inversión</t>
  </si>
  <si>
    <t>FUENTE: Secretaría de Hacienda y Crédito Público</t>
  </si>
  <si>
    <t>ORIGEN Y DESTINO DE LOS INGRESOS EXCEDENTES 2017</t>
  </si>
  <si>
    <t>CUENTA PÚBLICA 2017</t>
  </si>
  <si>
    <t>(MILLONES DE PESOS)</t>
  </si>
  <si>
    <t>Gobernación</t>
  </si>
  <si>
    <t>Relaciones Exteriores</t>
  </si>
  <si>
    <t>Hacienda y Crédito Público</t>
  </si>
  <si>
    <t>Secretaría de la Defensa Nacional</t>
  </si>
  <si>
    <t>Agricultura, Ganadería, Desarrollo Rural, Pesca y Alimentación</t>
  </si>
  <si>
    <t>Comunicaciones y Transportes</t>
  </si>
  <si>
    <t>Economía</t>
  </si>
  <si>
    <t>Secretaría de Educación Pública</t>
  </si>
  <si>
    <t>Salud</t>
  </si>
  <si>
    <t>Marina</t>
  </si>
  <si>
    <t>Medio Ambiente y Recursos Naturales</t>
  </si>
  <si>
    <t>Turismo</t>
  </si>
  <si>
    <t>Previsiones y Aportaciones para los Sistemas de Educación Básica, Normal tecnologíca y de Adultos</t>
  </si>
  <si>
    <t>Secretaría de la Función Pública</t>
  </si>
  <si>
    <t>Comisión Federal de Competencia Económica</t>
  </si>
  <si>
    <t>Instituto Federal de Telecomunicaciones</t>
  </si>
  <si>
    <t>Comisión Reguladora de Energía</t>
  </si>
  <si>
    <t>Cultura</t>
  </si>
  <si>
    <t>Oficina de la Presidencia de la República</t>
  </si>
  <si>
    <t>Procuraduría General de la República</t>
  </si>
  <si>
    <t>Energía</t>
  </si>
  <si>
    <t>Instituto Nacional Electoral</t>
  </si>
  <si>
    <t>Participaciones a Entidades Federativas y Municipios</t>
  </si>
  <si>
    <t>Tribunales Agrarios</t>
  </si>
  <si>
    <t>Consejo Nacional de Ciencia y Tecnología</t>
  </si>
  <si>
    <t>Comisión Nacional de Hidrocarburos</t>
  </si>
  <si>
    <t>TVV</t>
  </si>
  <si>
    <t>Comisión Federal de Electricidad</t>
  </si>
  <si>
    <t>Participaciones</t>
  </si>
  <si>
    <t>Nota: La suma de los parciales puede no coincidir con los totales debido al redondeo de las cifras.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</si>
</sst>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Soberana Sans Light"/>
      <family val="3"/>
    </font>
    <font>
      <sz val="10"/>
      <color indexed="8"/>
      <name val="Soberana Sans"/>
      <family val="3"/>
    </font>
    <font>
      <b/>
      <sz val="8"/>
      <color indexed="9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oberana Sans Light"/>
      <family val="3"/>
    </font>
    <font>
      <b/>
      <sz val="8"/>
      <color theme="1"/>
      <name val="Soberana Sans"/>
      <family val="3"/>
    </font>
    <font>
      <b/>
      <sz val="8"/>
      <color theme="0"/>
      <name val="Soberana Sans"/>
      <family val="3"/>
    </font>
    <font>
      <sz val="8"/>
      <color theme="1"/>
      <name val="Soberana Sans"/>
      <family val="3"/>
    </font>
    <font>
      <sz val="10"/>
      <color theme="1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853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0085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853F"/>
      </bottom>
    </border>
    <border>
      <left>
        <color indexed="63"/>
      </left>
      <right style="thin">
        <color rgb="FFBFBFBF"/>
      </right>
      <top>
        <color indexed="63"/>
      </top>
      <bottom style="medium">
        <color rgb="FF00853F"/>
      </bottom>
    </border>
    <border>
      <left>
        <color indexed="63"/>
      </left>
      <right style="thin">
        <color rgb="FFBFBFBF"/>
      </right>
      <top style="medium">
        <color rgb="FF00853F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5" fillId="34" borderId="0" xfId="0" applyFont="1" applyFill="1" applyAlignment="1">
      <alignment/>
    </xf>
    <xf numFmtId="0" fontId="45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vertical="top"/>
    </xf>
    <xf numFmtId="164" fontId="45" fillId="0" borderId="0" xfId="0" applyNumberFormat="1" applyFont="1" applyFill="1" applyBorder="1" applyAlignment="1">
      <alignment vertical="top"/>
    </xf>
    <xf numFmtId="164" fontId="45" fillId="0" borderId="0" xfId="0" applyNumberFormat="1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center" vertical="top"/>
    </xf>
    <xf numFmtId="0" fontId="47" fillId="0" borderId="0" xfId="0" applyFont="1" applyFill="1" applyBorder="1" applyAlignment="1">
      <alignment horizontal="right" vertical="top"/>
    </xf>
    <xf numFmtId="0" fontId="45" fillId="0" borderId="0" xfId="0" applyFont="1" applyFill="1" applyBorder="1" applyAlignment="1">
      <alignment horizontal="left" vertical="top"/>
    </xf>
    <xf numFmtId="0" fontId="47" fillId="0" borderId="0" xfId="0" applyFont="1" applyFill="1" applyBorder="1" applyAlignment="1">
      <alignment vertical="top"/>
    </xf>
    <xf numFmtId="0" fontId="47" fillId="0" borderId="0" xfId="0" applyFont="1" applyBorder="1" applyAlignment="1">
      <alignment vertical="top"/>
    </xf>
    <xf numFmtId="0" fontId="47" fillId="0" borderId="0" xfId="0" applyFont="1" applyBorder="1" applyAlignment="1">
      <alignment horizontal="right" vertical="top"/>
    </xf>
    <xf numFmtId="166" fontId="47" fillId="0" borderId="0" xfId="0" applyNumberFormat="1" applyFont="1" applyBorder="1" applyAlignment="1">
      <alignment horizontal="center" vertical="top"/>
    </xf>
    <xf numFmtId="164" fontId="47" fillId="0" borderId="0" xfId="0" applyNumberFormat="1" applyFont="1" applyBorder="1" applyAlignment="1">
      <alignment vertical="top"/>
    </xf>
    <xf numFmtId="165" fontId="47" fillId="0" borderId="0" xfId="0" applyNumberFormat="1" applyFont="1" applyBorder="1" applyAlignment="1">
      <alignment horizontal="right" vertical="top"/>
    </xf>
    <xf numFmtId="166" fontId="47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vertical="top" wrapText="1"/>
    </xf>
    <xf numFmtId="164" fontId="47" fillId="0" borderId="0" xfId="0" applyNumberFormat="1" applyFont="1" applyBorder="1" applyAlignment="1">
      <alignment vertical="top" wrapText="1"/>
    </xf>
    <xf numFmtId="166" fontId="47" fillId="0" borderId="0" xfId="0" applyNumberFormat="1" applyFont="1" applyFill="1" applyBorder="1" applyAlignment="1">
      <alignment horizontal="center" vertical="top"/>
    </xf>
    <xf numFmtId="164" fontId="47" fillId="0" borderId="0" xfId="0" applyNumberFormat="1" applyFont="1" applyFill="1" applyBorder="1" applyAlignment="1">
      <alignment vertical="top"/>
    </xf>
    <xf numFmtId="165" fontId="47" fillId="0" borderId="0" xfId="0" applyNumberFormat="1" applyFont="1" applyFill="1" applyBorder="1" applyAlignment="1">
      <alignment horizontal="right" vertical="top"/>
    </xf>
    <xf numFmtId="164" fontId="47" fillId="0" borderId="0" xfId="0" applyNumberFormat="1" applyFont="1" applyFill="1" applyBorder="1" applyAlignment="1">
      <alignment horizontal="right" vertical="top"/>
    </xf>
    <xf numFmtId="0" fontId="47" fillId="0" borderId="11" xfId="0" applyFont="1" applyFill="1" applyBorder="1" applyAlignment="1">
      <alignment vertical="top"/>
    </xf>
    <xf numFmtId="0" fontId="47" fillId="0" borderId="11" xfId="0" applyFont="1" applyFill="1" applyBorder="1" applyAlignment="1">
      <alignment horizontal="right" vertical="top"/>
    </xf>
    <xf numFmtId="0" fontId="47" fillId="0" borderId="11" xfId="0" applyFont="1" applyFill="1" applyBorder="1" applyAlignment="1">
      <alignment horizontal="center" vertical="top"/>
    </xf>
    <xf numFmtId="164" fontId="47" fillId="0" borderId="11" xfId="0" applyNumberFormat="1" applyFont="1" applyFill="1" applyBorder="1" applyAlignment="1">
      <alignment vertical="top"/>
    </xf>
    <xf numFmtId="165" fontId="47" fillId="0" borderId="12" xfId="0" applyNumberFormat="1" applyFont="1" applyFill="1" applyBorder="1" applyAlignment="1">
      <alignment horizontal="right" vertical="top"/>
    </xf>
    <xf numFmtId="0" fontId="47" fillId="33" borderId="10" xfId="0" applyFont="1" applyFill="1" applyBorder="1" applyAlignment="1">
      <alignment vertical="top"/>
    </xf>
    <xf numFmtId="0" fontId="47" fillId="33" borderId="10" xfId="0" applyFont="1" applyFill="1" applyBorder="1" applyAlignment="1">
      <alignment horizontal="right" vertical="top"/>
    </xf>
    <xf numFmtId="0" fontId="45" fillId="33" borderId="10" xfId="0" applyFont="1" applyFill="1" applyBorder="1" applyAlignment="1">
      <alignment vertical="top"/>
    </xf>
    <xf numFmtId="164" fontId="45" fillId="33" borderId="10" xfId="0" applyNumberFormat="1" applyFont="1" applyFill="1" applyBorder="1" applyAlignment="1">
      <alignment vertical="top"/>
    </xf>
    <xf numFmtId="165" fontId="45" fillId="33" borderId="13" xfId="0" applyNumberFormat="1" applyFont="1" applyFill="1" applyBorder="1" applyAlignment="1">
      <alignment horizontal="right" vertical="top"/>
    </xf>
    <xf numFmtId="0" fontId="47" fillId="33" borderId="0" xfId="0" applyFont="1" applyFill="1" applyBorder="1" applyAlignment="1">
      <alignment vertical="top"/>
    </xf>
    <xf numFmtId="0" fontId="47" fillId="33" borderId="0" xfId="0" applyFont="1" applyFill="1" applyBorder="1" applyAlignment="1">
      <alignment horizontal="right" vertical="top"/>
    </xf>
    <xf numFmtId="0" fontId="45" fillId="33" borderId="0" xfId="0" applyFont="1" applyFill="1" applyBorder="1" applyAlignment="1">
      <alignment vertical="top"/>
    </xf>
    <xf numFmtId="164" fontId="45" fillId="33" borderId="0" xfId="0" applyNumberFormat="1" applyFont="1" applyFill="1" applyBorder="1" applyAlignment="1">
      <alignment vertical="top"/>
    </xf>
    <xf numFmtId="165" fontId="45" fillId="33" borderId="0" xfId="0" applyNumberFormat="1" applyFont="1" applyFill="1" applyBorder="1" applyAlignment="1">
      <alignment horizontal="right" vertical="top"/>
    </xf>
    <xf numFmtId="164" fontId="47" fillId="33" borderId="0" xfId="0" applyNumberFormat="1" applyFont="1" applyFill="1" applyBorder="1" applyAlignment="1">
      <alignment vertical="top"/>
    </xf>
    <xf numFmtId="165" fontId="47" fillId="33" borderId="0" xfId="0" applyNumberFormat="1" applyFont="1" applyFill="1" applyBorder="1" applyAlignment="1">
      <alignment horizontal="right" vertical="top"/>
    </xf>
    <xf numFmtId="0" fontId="47" fillId="33" borderId="10" xfId="0" applyFont="1" applyFill="1" applyBorder="1" applyAlignment="1">
      <alignment/>
    </xf>
    <xf numFmtId="0" fontId="47" fillId="33" borderId="0" xfId="0" applyFont="1" applyFill="1" applyBorder="1" applyAlignment="1">
      <alignment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0" fontId="46" fillId="34" borderId="14" xfId="0" applyFont="1" applyFill="1" applyBorder="1" applyAlignment="1">
      <alignment horizontal="center" vertical="center" wrapText="1"/>
    </xf>
    <xf numFmtId="0" fontId="46" fillId="34" borderId="1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SheetLayoutView="100" workbookViewId="0" topLeftCell="A46">
      <selection activeCell="G64" sqref="G64"/>
    </sheetView>
  </sheetViews>
  <sheetFormatPr defaultColWidth="11.421875" defaultRowHeight="15"/>
  <cols>
    <col min="1" max="1" width="3.421875" style="0" customWidth="1"/>
    <col min="3" max="3" width="22.8515625" style="0" customWidth="1"/>
    <col min="4" max="4" width="17.8515625" style="0" customWidth="1"/>
    <col min="7" max="7" width="48.7109375" style="0" customWidth="1"/>
    <col min="8" max="8" width="19.421875" style="0" customWidth="1"/>
  </cols>
  <sheetData>
    <row r="1" spans="2:9" ht="15">
      <c r="B1" s="49" t="s">
        <v>19</v>
      </c>
      <c r="C1" s="49"/>
      <c r="D1" s="49"/>
      <c r="E1" s="49"/>
      <c r="F1" s="49"/>
      <c r="G1" s="49"/>
      <c r="H1" s="49"/>
      <c r="I1" s="49"/>
    </row>
    <row r="2" spans="2:9" ht="15">
      <c r="B2" s="45" t="s">
        <v>18</v>
      </c>
      <c r="C2" s="45"/>
      <c r="D2" s="45"/>
      <c r="E2" s="45"/>
      <c r="F2" s="45"/>
      <c r="G2" s="45"/>
      <c r="H2" s="45"/>
      <c r="I2" s="45"/>
    </row>
    <row r="3" spans="2:9" ht="15">
      <c r="B3" s="46" t="s">
        <v>20</v>
      </c>
      <c r="C3" s="46"/>
      <c r="D3" s="46"/>
      <c r="E3" s="46"/>
      <c r="F3" s="46"/>
      <c r="G3" s="46"/>
      <c r="H3" s="46"/>
      <c r="I3" s="46"/>
    </row>
    <row r="4" spans="2:9" ht="24" customHeight="1" thickBot="1">
      <c r="B4" s="47" t="s">
        <v>3</v>
      </c>
      <c r="C4" s="47"/>
      <c r="D4" s="47"/>
      <c r="E4" s="47"/>
      <c r="F4" s="4"/>
      <c r="G4" s="48" t="s">
        <v>1</v>
      </c>
      <c r="H4" s="48"/>
      <c r="I4" s="48"/>
    </row>
    <row r="5" spans="2:9" ht="28.5" customHeight="1">
      <c r="B5" s="5"/>
      <c r="C5" s="6" t="s">
        <v>4</v>
      </c>
      <c r="D5" s="6" t="s">
        <v>5</v>
      </c>
      <c r="E5" s="6" t="s">
        <v>6</v>
      </c>
      <c r="F5" s="4"/>
      <c r="G5" s="6" t="s">
        <v>0</v>
      </c>
      <c r="H5" s="6" t="s">
        <v>5</v>
      </c>
      <c r="I5" s="6" t="s">
        <v>6</v>
      </c>
    </row>
    <row r="6" spans="2:9" ht="15">
      <c r="B6" s="7" t="s">
        <v>7</v>
      </c>
      <c r="C6" s="7"/>
      <c r="D6" s="8">
        <f>D7+D26+D48+D63</f>
        <v>346607.52186484996</v>
      </c>
      <c r="E6" s="9">
        <f>E7+E26+E48+E63</f>
        <v>100</v>
      </c>
      <c r="F6" s="7"/>
      <c r="G6" s="10" t="s">
        <v>7</v>
      </c>
      <c r="H6" s="8">
        <f>H7+H26+H48+H63</f>
        <v>346607.52186484996</v>
      </c>
      <c r="I6" s="11"/>
    </row>
    <row r="7" spans="2:9" ht="15">
      <c r="B7" s="7"/>
      <c r="C7" s="7" t="s">
        <v>8</v>
      </c>
      <c r="D7" s="8">
        <f>H7</f>
        <v>30656.801516750005</v>
      </c>
      <c r="E7" s="9">
        <f>(D7*100)/D$6</f>
        <v>8.844817144131044</v>
      </c>
      <c r="F7" s="12" t="s">
        <v>8</v>
      </c>
      <c r="G7" s="13"/>
      <c r="H7" s="8">
        <f>SUM(H8:H25)</f>
        <v>30656.801516750005</v>
      </c>
      <c r="I7" s="9">
        <f>SUM(I8:I25)</f>
        <v>99.99999999999999</v>
      </c>
    </row>
    <row r="8" spans="2:9" ht="13.5" customHeight="1">
      <c r="B8" s="14"/>
      <c r="C8" s="14"/>
      <c r="D8" s="14"/>
      <c r="E8" s="15"/>
      <c r="F8" s="16">
        <v>4</v>
      </c>
      <c r="G8" s="14" t="s">
        <v>21</v>
      </c>
      <c r="H8" s="17">
        <v>4734.3973768000005</v>
      </c>
      <c r="I8" s="18">
        <f>(H8*100)/H$7</f>
        <v>15.443220240093412</v>
      </c>
    </row>
    <row r="9" spans="2:9" ht="13.5" customHeight="1">
      <c r="B9" s="14"/>
      <c r="C9" s="14"/>
      <c r="D9" s="14"/>
      <c r="E9" s="15"/>
      <c r="F9" s="16">
        <v>5</v>
      </c>
      <c r="G9" s="14" t="s">
        <v>22</v>
      </c>
      <c r="H9" s="17">
        <v>3430.68664425</v>
      </c>
      <c r="I9" s="18">
        <f aca="true" t="shared" si="0" ref="I9:I25">(H9*100)/H$7</f>
        <v>11.190621573407032</v>
      </c>
    </row>
    <row r="10" spans="2:9" ht="13.5" customHeight="1">
      <c r="B10" s="14"/>
      <c r="C10" s="14"/>
      <c r="D10" s="14"/>
      <c r="E10" s="15"/>
      <c r="F10" s="16">
        <v>6</v>
      </c>
      <c r="G10" s="14" t="s">
        <v>23</v>
      </c>
      <c r="H10" s="17">
        <v>5188.281079</v>
      </c>
      <c r="I10" s="18">
        <f t="shared" si="0"/>
        <v>16.923752062540743</v>
      </c>
    </row>
    <row r="11" spans="2:9" ht="13.5" customHeight="1">
      <c r="B11" s="14"/>
      <c r="C11" s="14"/>
      <c r="D11" s="14"/>
      <c r="E11" s="15"/>
      <c r="F11" s="16">
        <v>7</v>
      </c>
      <c r="G11" s="14" t="s">
        <v>24</v>
      </c>
      <c r="H11" s="17">
        <v>120.856792</v>
      </c>
      <c r="I11" s="18">
        <f t="shared" si="0"/>
        <v>0.39422505291025645</v>
      </c>
    </row>
    <row r="12" spans="2:9" ht="13.5" customHeight="1">
      <c r="B12" s="14"/>
      <c r="C12" s="14"/>
      <c r="D12" s="14"/>
      <c r="E12" s="15"/>
      <c r="F12" s="16">
        <v>8</v>
      </c>
      <c r="G12" s="14" t="s">
        <v>25</v>
      </c>
      <c r="H12" s="17">
        <v>927.487786</v>
      </c>
      <c r="I12" s="18">
        <f t="shared" si="0"/>
        <v>3.0253899301701357</v>
      </c>
    </row>
    <row r="13" spans="2:9" ht="13.5" customHeight="1">
      <c r="B13" s="14"/>
      <c r="C13" s="14"/>
      <c r="D13" s="14"/>
      <c r="E13" s="15"/>
      <c r="F13" s="16">
        <v>9</v>
      </c>
      <c r="G13" s="14" t="s">
        <v>26</v>
      </c>
      <c r="H13" s="17">
        <v>737.426351</v>
      </c>
      <c r="I13" s="18">
        <f t="shared" si="0"/>
        <v>2.4054249449248357</v>
      </c>
    </row>
    <row r="14" spans="2:9" ht="13.5" customHeight="1">
      <c r="B14" s="14"/>
      <c r="C14" s="14"/>
      <c r="D14" s="14"/>
      <c r="E14" s="15"/>
      <c r="F14" s="16">
        <v>10</v>
      </c>
      <c r="G14" s="14" t="s">
        <v>27</v>
      </c>
      <c r="H14" s="17">
        <v>3569.589436</v>
      </c>
      <c r="I14" s="18">
        <f t="shared" si="0"/>
        <v>11.643711213805778</v>
      </c>
    </row>
    <row r="15" spans="2:9" ht="13.5" customHeight="1">
      <c r="B15" s="14"/>
      <c r="C15" s="14"/>
      <c r="D15" s="14"/>
      <c r="E15" s="15"/>
      <c r="F15" s="16">
        <v>11</v>
      </c>
      <c r="G15" s="14" t="s">
        <v>28</v>
      </c>
      <c r="H15" s="17">
        <v>85.160573</v>
      </c>
      <c r="I15" s="18">
        <f t="shared" si="0"/>
        <v>0.27778688182284994</v>
      </c>
    </row>
    <row r="16" spans="2:9" ht="13.5" customHeight="1">
      <c r="B16" s="14"/>
      <c r="C16" s="14"/>
      <c r="D16" s="14"/>
      <c r="E16" s="15"/>
      <c r="F16" s="16">
        <v>12</v>
      </c>
      <c r="G16" s="14" t="s">
        <v>29</v>
      </c>
      <c r="H16" s="17">
        <v>901.020201</v>
      </c>
      <c r="I16" s="18">
        <f t="shared" si="0"/>
        <v>2.9390548146639115</v>
      </c>
    </row>
    <row r="17" spans="2:9" ht="13.5" customHeight="1">
      <c r="B17" s="14"/>
      <c r="C17" s="14"/>
      <c r="D17" s="14"/>
      <c r="E17" s="15"/>
      <c r="F17" s="16">
        <v>13</v>
      </c>
      <c r="G17" s="14" t="s">
        <v>30</v>
      </c>
      <c r="H17" s="17">
        <v>167.925939</v>
      </c>
      <c r="I17" s="18">
        <f t="shared" si="0"/>
        <v>0.5477607926849448</v>
      </c>
    </row>
    <row r="18" spans="2:9" ht="13.5" customHeight="1">
      <c r="B18" s="14"/>
      <c r="C18" s="14"/>
      <c r="D18" s="14"/>
      <c r="E18" s="15"/>
      <c r="F18" s="16">
        <v>16</v>
      </c>
      <c r="G18" s="14" t="s">
        <v>31</v>
      </c>
      <c r="H18" s="17">
        <v>3288.2516914000003</v>
      </c>
      <c r="I18" s="18">
        <f t="shared" si="0"/>
        <v>10.72601030999073</v>
      </c>
    </row>
    <row r="19" spans="2:9" ht="13.5" customHeight="1">
      <c r="B19" s="14"/>
      <c r="C19" s="14"/>
      <c r="D19" s="14"/>
      <c r="E19" s="15"/>
      <c r="F19" s="19">
        <v>21</v>
      </c>
      <c r="G19" s="20" t="s">
        <v>32</v>
      </c>
      <c r="H19" s="21">
        <v>5099.2713232</v>
      </c>
      <c r="I19" s="18">
        <f t="shared" si="0"/>
        <v>16.6334094586283</v>
      </c>
    </row>
    <row r="20" spans="2:9" ht="22.5">
      <c r="B20" s="14"/>
      <c r="C20" s="14"/>
      <c r="D20" s="14"/>
      <c r="E20" s="15"/>
      <c r="F20" s="19">
        <v>25</v>
      </c>
      <c r="G20" s="20" t="s">
        <v>33</v>
      </c>
      <c r="H20" s="21">
        <v>1.24397</v>
      </c>
      <c r="I20" s="18">
        <f t="shared" si="0"/>
        <v>0.00405772924262934</v>
      </c>
    </row>
    <row r="21" spans="2:9" ht="13.5" customHeight="1">
      <c r="B21" s="14"/>
      <c r="C21" s="14"/>
      <c r="D21" s="14"/>
      <c r="E21" s="15"/>
      <c r="F21" s="19">
        <v>27</v>
      </c>
      <c r="G21" s="20" t="s">
        <v>34</v>
      </c>
      <c r="H21" s="21">
        <v>912.678302</v>
      </c>
      <c r="I21" s="18">
        <f t="shared" si="0"/>
        <v>2.9770825945470483</v>
      </c>
    </row>
    <row r="22" spans="2:9" ht="13.5" customHeight="1">
      <c r="B22" s="14"/>
      <c r="C22" s="14"/>
      <c r="D22" s="14"/>
      <c r="E22" s="15"/>
      <c r="F22" s="16">
        <v>41</v>
      </c>
      <c r="G22" s="14" t="s">
        <v>35</v>
      </c>
      <c r="H22" s="17">
        <v>19.504635</v>
      </c>
      <c r="I22" s="18">
        <f t="shared" si="0"/>
        <v>0.06362253736529958</v>
      </c>
    </row>
    <row r="23" spans="2:9" ht="13.5" customHeight="1">
      <c r="B23" s="14"/>
      <c r="C23" s="14"/>
      <c r="D23" s="14"/>
      <c r="E23" s="15"/>
      <c r="F23" s="16">
        <v>43</v>
      </c>
      <c r="G23" s="14" t="s">
        <v>36</v>
      </c>
      <c r="H23" s="17">
        <v>364.5713026000001</v>
      </c>
      <c r="I23" s="18">
        <f t="shared" si="0"/>
        <v>1.1892020190064794</v>
      </c>
    </row>
    <row r="24" spans="2:9" ht="13.5" customHeight="1">
      <c r="B24" s="14"/>
      <c r="C24" s="14"/>
      <c r="D24" s="14"/>
      <c r="E24" s="15"/>
      <c r="F24" s="16">
        <v>45</v>
      </c>
      <c r="G24" s="14" t="s">
        <v>37</v>
      </c>
      <c r="H24" s="17">
        <v>484.642503</v>
      </c>
      <c r="I24" s="18">
        <f t="shared" si="0"/>
        <v>1.580864535836216</v>
      </c>
    </row>
    <row r="25" spans="2:9" ht="13.5" customHeight="1">
      <c r="B25" s="14"/>
      <c r="C25" s="14"/>
      <c r="D25" s="14"/>
      <c r="E25" s="15"/>
      <c r="F25" s="16">
        <v>48</v>
      </c>
      <c r="G25" s="14" t="s">
        <v>38</v>
      </c>
      <c r="H25" s="17">
        <v>623.8056115</v>
      </c>
      <c r="I25" s="18">
        <f t="shared" si="0"/>
        <v>2.034803308359388</v>
      </c>
    </row>
    <row r="26" spans="2:9" ht="15">
      <c r="B26" s="13"/>
      <c r="C26" s="7" t="s">
        <v>9</v>
      </c>
      <c r="D26" s="8">
        <f>H26</f>
        <v>176189.64154842997</v>
      </c>
      <c r="E26" s="9">
        <f>(D26*100)/D$6</f>
        <v>50.83260761349843</v>
      </c>
      <c r="F26" s="7" t="s">
        <v>9</v>
      </c>
      <c r="G26" s="13"/>
      <c r="H26" s="8">
        <f>SUM(H27:H47)</f>
        <v>176189.64154842997</v>
      </c>
      <c r="I26" s="9">
        <f>SUM(I27:I47)</f>
        <v>99.99999999999997</v>
      </c>
    </row>
    <row r="27" spans="2:9" ht="13.5" customHeight="1">
      <c r="B27" s="13"/>
      <c r="C27" s="13"/>
      <c r="D27" s="13"/>
      <c r="E27" s="11"/>
      <c r="F27" s="22">
        <v>2</v>
      </c>
      <c r="G27" s="13" t="s">
        <v>39</v>
      </c>
      <c r="H27" s="23">
        <v>27.581674</v>
      </c>
      <c r="I27" s="24">
        <f>(H27*100)/H$26</f>
        <v>0.015654537779633607</v>
      </c>
    </row>
    <row r="28" spans="2:9" ht="13.5" customHeight="1">
      <c r="B28" s="13"/>
      <c r="C28" s="13"/>
      <c r="D28" s="13"/>
      <c r="E28" s="11"/>
      <c r="F28" s="22">
        <v>4</v>
      </c>
      <c r="G28" s="13" t="s">
        <v>21</v>
      </c>
      <c r="H28" s="23">
        <v>1522.760478</v>
      </c>
      <c r="I28" s="24">
        <f aca="true" t="shared" si="1" ref="I28:I47">(H28*100)/H$26</f>
        <v>0.8642735546864897</v>
      </c>
    </row>
    <row r="29" spans="2:9" ht="13.5" customHeight="1">
      <c r="B29" s="13"/>
      <c r="C29" s="13"/>
      <c r="D29" s="13"/>
      <c r="E29" s="11"/>
      <c r="F29" s="22">
        <v>5</v>
      </c>
      <c r="G29" s="13" t="s">
        <v>22</v>
      </c>
      <c r="H29" s="23">
        <v>1071.747517</v>
      </c>
      <c r="I29" s="24">
        <f t="shared" si="1"/>
        <v>0.6082920128453775</v>
      </c>
    </row>
    <row r="30" spans="2:9" ht="13.5" customHeight="1">
      <c r="B30" s="13"/>
      <c r="C30" s="13"/>
      <c r="D30" s="13"/>
      <c r="E30" s="11"/>
      <c r="F30" s="22">
        <v>6</v>
      </c>
      <c r="G30" s="13" t="s">
        <v>23</v>
      </c>
      <c r="H30" s="23">
        <v>94903.42686189999</v>
      </c>
      <c r="I30" s="24">
        <f t="shared" si="1"/>
        <v>53.86436230180621</v>
      </c>
    </row>
    <row r="31" spans="2:9" ht="13.5" customHeight="1">
      <c r="B31" s="13"/>
      <c r="C31" s="13"/>
      <c r="D31" s="13"/>
      <c r="E31" s="11"/>
      <c r="F31" s="22">
        <v>7</v>
      </c>
      <c r="G31" s="13" t="s">
        <v>24</v>
      </c>
      <c r="H31" s="23">
        <v>2450.776403</v>
      </c>
      <c r="I31" s="24">
        <f t="shared" si="1"/>
        <v>1.3909877910310322</v>
      </c>
    </row>
    <row r="32" spans="2:9" ht="13.5" customHeight="1">
      <c r="B32" s="13"/>
      <c r="C32" s="13"/>
      <c r="D32" s="13"/>
      <c r="E32" s="11"/>
      <c r="F32" s="22">
        <v>8</v>
      </c>
      <c r="G32" s="13" t="s">
        <v>25</v>
      </c>
      <c r="H32" s="23">
        <v>35.557465</v>
      </c>
      <c r="I32" s="24">
        <f t="shared" si="1"/>
        <v>0.02018135952119874</v>
      </c>
    </row>
    <row r="33" spans="2:9" ht="13.5" customHeight="1">
      <c r="B33" s="13"/>
      <c r="C33" s="13"/>
      <c r="D33" s="13"/>
      <c r="E33" s="11"/>
      <c r="F33" s="22">
        <v>9</v>
      </c>
      <c r="G33" s="13" t="s">
        <v>26</v>
      </c>
      <c r="H33" s="23">
        <v>22784.604644</v>
      </c>
      <c r="I33" s="24">
        <f t="shared" si="1"/>
        <v>12.9318638960606</v>
      </c>
    </row>
    <row r="34" spans="2:9" ht="13.5" customHeight="1">
      <c r="B34" s="13"/>
      <c r="C34" s="13"/>
      <c r="D34" s="13"/>
      <c r="E34" s="11"/>
      <c r="F34" s="22">
        <v>10</v>
      </c>
      <c r="G34" s="13" t="s">
        <v>27</v>
      </c>
      <c r="H34" s="23">
        <v>38.921537</v>
      </c>
      <c r="I34" s="24">
        <f t="shared" si="1"/>
        <v>0.022090706728239456</v>
      </c>
    </row>
    <row r="35" spans="2:9" ht="13.5" customHeight="1">
      <c r="B35" s="13"/>
      <c r="C35" s="13"/>
      <c r="D35" s="13"/>
      <c r="E35" s="11"/>
      <c r="F35" s="22">
        <v>11</v>
      </c>
      <c r="G35" s="13" t="s">
        <v>28</v>
      </c>
      <c r="H35" s="23">
        <v>106.201388</v>
      </c>
      <c r="I35" s="24">
        <f t="shared" si="1"/>
        <v>0.06027674899991665</v>
      </c>
    </row>
    <row r="36" spans="2:9" ht="13.5" customHeight="1">
      <c r="B36" s="13"/>
      <c r="C36" s="13"/>
      <c r="D36" s="13"/>
      <c r="E36" s="11"/>
      <c r="F36" s="22">
        <v>12</v>
      </c>
      <c r="G36" s="13" t="s">
        <v>29</v>
      </c>
      <c r="H36" s="23">
        <v>13688.309124</v>
      </c>
      <c r="I36" s="24">
        <f t="shared" si="1"/>
        <v>7.769077116964018</v>
      </c>
    </row>
    <row r="37" spans="2:9" ht="13.5" customHeight="1">
      <c r="B37" s="13"/>
      <c r="C37" s="13"/>
      <c r="D37" s="13"/>
      <c r="E37" s="11"/>
      <c r="F37" s="22">
        <v>13</v>
      </c>
      <c r="G37" s="13" t="s">
        <v>30</v>
      </c>
      <c r="H37" s="23">
        <v>486.460333</v>
      </c>
      <c r="I37" s="24">
        <f t="shared" si="1"/>
        <v>0.27610041585009104</v>
      </c>
    </row>
    <row r="38" spans="2:9" ht="13.5" customHeight="1">
      <c r="B38" s="13"/>
      <c r="C38" s="13"/>
      <c r="D38" s="13"/>
      <c r="E38" s="11"/>
      <c r="F38" s="22">
        <v>16</v>
      </c>
      <c r="G38" s="13" t="s">
        <v>31</v>
      </c>
      <c r="H38" s="23">
        <v>4755.839393</v>
      </c>
      <c r="I38" s="24">
        <f t="shared" si="1"/>
        <v>2.6992729829084436</v>
      </c>
    </row>
    <row r="39" spans="2:9" ht="13.5" customHeight="1">
      <c r="B39" s="13"/>
      <c r="C39" s="13"/>
      <c r="D39" s="13"/>
      <c r="E39" s="11"/>
      <c r="F39" s="22">
        <v>17</v>
      </c>
      <c r="G39" s="13" t="s">
        <v>40</v>
      </c>
      <c r="H39" s="23">
        <v>477.402136</v>
      </c>
      <c r="I39" s="24">
        <f t="shared" si="1"/>
        <v>0.27095925265775317</v>
      </c>
    </row>
    <row r="40" spans="2:9" ht="13.5" customHeight="1">
      <c r="B40" s="13"/>
      <c r="C40" s="13"/>
      <c r="D40" s="13"/>
      <c r="E40" s="11"/>
      <c r="F40" s="22">
        <v>18</v>
      </c>
      <c r="G40" s="13" t="s">
        <v>41</v>
      </c>
      <c r="H40" s="23">
        <v>221.57612597</v>
      </c>
      <c r="I40" s="24">
        <f t="shared" si="1"/>
        <v>0.12576001859286062</v>
      </c>
    </row>
    <row r="41" spans="2:9" ht="13.5" customHeight="1">
      <c r="B41" s="13"/>
      <c r="C41" s="13"/>
      <c r="D41" s="13"/>
      <c r="E41" s="11"/>
      <c r="F41" s="22">
        <v>22</v>
      </c>
      <c r="G41" s="13" t="s">
        <v>42</v>
      </c>
      <c r="H41" s="23">
        <v>0.34618756</v>
      </c>
      <c r="I41" s="24">
        <f t="shared" si="1"/>
        <v>0.00019648576213536481</v>
      </c>
    </row>
    <row r="42" spans="2:9" ht="13.5" customHeight="1">
      <c r="B42" s="13"/>
      <c r="C42" s="13"/>
      <c r="D42" s="13"/>
      <c r="E42" s="11"/>
      <c r="F42" s="22">
        <v>28</v>
      </c>
      <c r="G42" s="13" t="s">
        <v>43</v>
      </c>
      <c r="H42" s="23">
        <v>31083.245411</v>
      </c>
      <c r="I42" s="24">
        <f t="shared" si="1"/>
        <v>17.641925562608073</v>
      </c>
    </row>
    <row r="43" spans="2:9" ht="13.5" customHeight="1">
      <c r="B43" s="13"/>
      <c r="C43" s="13"/>
      <c r="D43" s="13"/>
      <c r="E43" s="11"/>
      <c r="F43" s="22">
        <v>31</v>
      </c>
      <c r="G43" s="13" t="s">
        <v>44</v>
      </c>
      <c r="H43" s="23">
        <v>0.275365</v>
      </c>
      <c r="I43" s="24">
        <f t="shared" si="1"/>
        <v>0.00015628898360878346</v>
      </c>
    </row>
    <row r="44" spans="2:9" ht="13.5" customHeight="1">
      <c r="B44" s="13"/>
      <c r="C44" s="13"/>
      <c r="D44" s="13"/>
      <c r="E44" s="11"/>
      <c r="F44" s="22">
        <v>38</v>
      </c>
      <c r="G44" s="13" t="s">
        <v>45</v>
      </c>
      <c r="H44" s="23">
        <v>414.274411</v>
      </c>
      <c r="I44" s="24">
        <f t="shared" si="1"/>
        <v>0.2351298336038255</v>
      </c>
    </row>
    <row r="45" spans="2:9" ht="13.5" customHeight="1">
      <c r="B45" s="13"/>
      <c r="C45" s="13"/>
      <c r="D45" s="13"/>
      <c r="E45" s="11"/>
      <c r="F45" s="22">
        <v>45</v>
      </c>
      <c r="G45" s="13" t="s">
        <v>37</v>
      </c>
      <c r="H45" s="23">
        <v>697.66593</v>
      </c>
      <c r="I45" s="24">
        <f t="shared" si="1"/>
        <v>0.3959744306581324</v>
      </c>
    </row>
    <row r="46" spans="2:9" ht="13.5" customHeight="1">
      <c r="B46" s="13"/>
      <c r="C46" s="13"/>
      <c r="D46" s="13"/>
      <c r="E46" s="11"/>
      <c r="F46" s="22">
        <v>46</v>
      </c>
      <c r="G46" s="13" t="s">
        <v>46</v>
      </c>
      <c r="H46" s="23">
        <v>1382.384055</v>
      </c>
      <c r="I46" s="24">
        <f t="shared" si="1"/>
        <v>0.7846000723147044</v>
      </c>
    </row>
    <row r="47" spans="2:9" ht="13.5" customHeight="1">
      <c r="B47" s="13"/>
      <c r="C47" s="13"/>
      <c r="D47" s="13"/>
      <c r="E47" s="11"/>
      <c r="F47" s="22">
        <v>48</v>
      </c>
      <c r="G47" s="13" t="s">
        <v>38</v>
      </c>
      <c r="H47" s="23">
        <v>40.285109</v>
      </c>
      <c r="I47" s="24">
        <f t="shared" si="1"/>
        <v>0.02286462963767746</v>
      </c>
    </row>
    <row r="48" spans="2:9" ht="15">
      <c r="B48" s="13"/>
      <c r="C48" s="7" t="s">
        <v>10</v>
      </c>
      <c r="D48" s="8">
        <f>H48</f>
        <v>588.3757876699999</v>
      </c>
      <c r="E48" s="9">
        <f>(D48*100)/D$6</f>
        <v>0.16975274642176427</v>
      </c>
      <c r="F48" s="7" t="s">
        <v>10</v>
      </c>
      <c r="G48" s="13"/>
      <c r="H48" s="8">
        <f>SUM(H49:H62)</f>
        <v>588.3757876699999</v>
      </c>
      <c r="I48" s="9">
        <f>SUM(I49:I62)</f>
        <v>100.00000000000001</v>
      </c>
    </row>
    <row r="49" spans="2:9" ht="13.5" customHeight="1">
      <c r="B49" s="13"/>
      <c r="C49" s="13"/>
      <c r="D49" s="13"/>
      <c r="E49" s="11"/>
      <c r="F49" s="22">
        <v>4</v>
      </c>
      <c r="G49" s="13" t="s">
        <v>21</v>
      </c>
      <c r="H49" s="23">
        <v>13.919034</v>
      </c>
      <c r="I49" s="24">
        <f>(H49*100)/H$48</f>
        <v>2.3656707654677853</v>
      </c>
    </row>
    <row r="50" spans="2:9" ht="13.5" customHeight="1">
      <c r="B50" s="13"/>
      <c r="C50" s="13"/>
      <c r="D50" s="13"/>
      <c r="E50" s="11"/>
      <c r="F50" s="22">
        <v>5</v>
      </c>
      <c r="G50" s="13" t="s">
        <v>22</v>
      </c>
      <c r="H50" s="23">
        <v>0.515678</v>
      </c>
      <c r="I50" s="24">
        <f aca="true" t="shared" si="2" ref="I50:I60">(H50*100)/H$48</f>
        <v>0.0876443271131385</v>
      </c>
    </row>
    <row r="51" spans="2:9" ht="13.5" customHeight="1">
      <c r="B51" s="13"/>
      <c r="C51" s="13"/>
      <c r="D51" s="13"/>
      <c r="E51" s="11"/>
      <c r="F51" s="22">
        <v>6</v>
      </c>
      <c r="G51" s="13" t="s">
        <v>23</v>
      </c>
      <c r="H51" s="23">
        <v>11.888925</v>
      </c>
      <c r="I51" s="24">
        <f t="shared" si="2"/>
        <v>2.0206346435635614</v>
      </c>
    </row>
    <row r="52" spans="2:9" ht="13.5" customHeight="1">
      <c r="B52" s="13"/>
      <c r="C52" s="13"/>
      <c r="D52" s="13"/>
      <c r="E52" s="11"/>
      <c r="F52" s="22">
        <v>7</v>
      </c>
      <c r="G52" s="13" t="s">
        <v>24</v>
      </c>
      <c r="H52" s="23">
        <v>216.504822</v>
      </c>
      <c r="I52" s="24">
        <f t="shared" si="2"/>
        <v>36.797031172436725</v>
      </c>
    </row>
    <row r="53" spans="2:9" ht="13.5" customHeight="1">
      <c r="B53" s="13"/>
      <c r="C53" s="13"/>
      <c r="D53" s="13"/>
      <c r="E53" s="11"/>
      <c r="F53" s="22">
        <v>8</v>
      </c>
      <c r="G53" s="13" t="s">
        <v>25</v>
      </c>
      <c r="H53" s="23">
        <v>0.1929</v>
      </c>
      <c r="I53" s="24">
        <f t="shared" si="2"/>
        <v>0.03278516962159413</v>
      </c>
    </row>
    <row r="54" spans="2:9" ht="13.5" customHeight="1">
      <c r="B54" s="13"/>
      <c r="C54" s="13"/>
      <c r="D54" s="13"/>
      <c r="E54" s="11"/>
      <c r="F54" s="22">
        <v>9</v>
      </c>
      <c r="G54" s="13" t="s">
        <v>26</v>
      </c>
      <c r="H54" s="23">
        <v>3.882749</v>
      </c>
      <c r="I54" s="24">
        <f t="shared" si="2"/>
        <v>0.6599097177971747</v>
      </c>
    </row>
    <row r="55" spans="2:9" ht="13.5" customHeight="1">
      <c r="B55" s="13"/>
      <c r="C55" s="13"/>
      <c r="D55" s="13"/>
      <c r="E55" s="11"/>
      <c r="F55" s="22">
        <v>10</v>
      </c>
      <c r="G55" s="13" t="s">
        <v>27</v>
      </c>
      <c r="H55" s="23">
        <v>0.020955</v>
      </c>
      <c r="I55" s="24">
        <f t="shared" si="2"/>
        <v>0.003561499374911898</v>
      </c>
    </row>
    <row r="56" spans="2:9" ht="13.5" customHeight="1">
      <c r="B56" s="13"/>
      <c r="C56" s="13"/>
      <c r="D56" s="13"/>
      <c r="E56" s="11"/>
      <c r="F56" s="22">
        <v>11</v>
      </c>
      <c r="G56" s="13" t="s">
        <v>28</v>
      </c>
      <c r="H56" s="23">
        <v>7.807497670000001</v>
      </c>
      <c r="I56" s="24">
        <f t="shared" si="2"/>
        <v>1.3269576746042042</v>
      </c>
    </row>
    <row r="57" spans="2:9" ht="13.5" customHeight="1">
      <c r="B57" s="13"/>
      <c r="C57" s="13"/>
      <c r="D57" s="13"/>
      <c r="E57" s="11"/>
      <c r="F57" s="22">
        <v>12</v>
      </c>
      <c r="G57" s="13" t="s">
        <v>29</v>
      </c>
      <c r="H57" s="23">
        <v>35.450016</v>
      </c>
      <c r="I57" s="24">
        <f t="shared" si="2"/>
        <v>6.02506369957608</v>
      </c>
    </row>
    <row r="58" spans="2:9" ht="13.5" customHeight="1">
      <c r="B58" s="13"/>
      <c r="C58" s="13"/>
      <c r="D58" s="13"/>
      <c r="E58" s="11"/>
      <c r="F58" s="22">
        <v>13</v>
      </c>
      <c r="G58" s="13" t="s">
        <v>30</v>
      </c>
      <c r="H58" s="23">
        <v>186.845543</v>
      </c>
      <c r="I58" s="24">
        <f t="shared" si="2"/>
        <v>31.75615769981265</v>
      </c>
    </row>
    <row r="59" spans="2:9" ht="13.5" customHeight="1">
      <c r="B59" s="13"/>
      <c r="C59" s="13"/>
      <c r="D59" s="13"/>
      <c r="E59" s="11"/>
      <c r="F59" s="22">
        <v>17</v>
      </c>
      <c r="G59" s="13" t="s">
        <v>40</v>
      </c>
      <c r="H59" s="23">
        <v>9.277041</v>
      </c>
      <c r="I59" s="24">
        <f t="shared" si="2"/>
        <v>1.57672038761785</v>
      </c>
    </row>
    <row r="60" spans="2:9" ht="13.5" customHeight="1">
      <c r="B60" s="13"/>
      <c r="C60" s="13"/>
      <c r="D60" s="13"/>
      <c r="E60" s="11"/>
      <c r="F60" s="22">
        <v>25</v>
      </c>
      <c r="G60" s="13" t="s">
        <v>33</v>
      </c>
      <c r="H60" s="23">
        <v>4.552468</v>
      </c>
      <c r="I60" s="24">
        <f t="shared" si="2"/>
        <v>0.7737347619330192</v>
      </c>
    </row>
    <row r="61" spans="2:9" ht="13.5" customHeight="1">
      <c r="B61" s="13"/>
      <c r="C61" s="13"/>
      <c r="D61" s="13"/>
      <c r="E61" s="11"/>
      <c r="F61" s="22">
        <v>31</v>
      </c>
      <c r="G61" s="13" t="s">
        <v>44</v>
      </c>
      <c r="H61" s="23">
        <v>0.341659</v>
      </c>
      <c r="I61" s="24">
        <f>(H61*100)/H$48</f>
        <v>0.058068161056216844</v>
      </c>
    </row>
    <row r="62" spans="2:9" ht="13.5" customHeight="1">
      <c r="B62" s="13"/>
      <c r="C62" s="13"/>
      <c r="D62" s="13"/>
      <c r="E62" s="11"/>
      <c r="F62" s="22">
        <v>48</v>
      </c>
      <c r="G62" s="13" t="s">
        <v>38</v>
      </c>
      <c r="H62" s="23">
        <v>97.1765</v>
      </c>
      <c r="I62" s="24">
        <f>(H62*100)/H$48</f>
        <v>16.5160603200251</v>
      </c>
    </row>
    <row r="63" spans="2:9" ht="15">
      <c r="B63" s="13"/>
      <c r="C63" s="7" t="s">
        <v>2</v>
      </c>
      <c r="D63" s="8">
        <f>+H63</f>
        <v>139172.703012</v>
      </c>
      <c r="E63" s="9">
        <f>(D63*100)/D$6</f>
        <v>40.15282249594876</v>
      </c>
      <c r="F63" s="7" t="s">
        <v>2</v>
      </c>
      <c r="G63" s="13"/>
      <c r="H63" s="8">
        <f>SUM(H64:H65)</f>
        <v>139172.703012</v>
      </c>
      <c r="I63" s="9">
        <f>SUM(I64:I65)</f>
        <v>100</v>
      </c>
    </row>
    <row r="64" spans="2:9" ht="15">
      <c r="B64" s="13"/>
      <c r="C64" s="7"/>
      <c r="D64" s="8"/>
      <c r="E64" s="9"/>
      <c r="F64" s="22">
        <v>6</v>
      </c>
      <c r="G64" s="13" t="s">
        <v>23</v>
      </c>
      <c r="H64" s="23">
        <v>115609.103012</v>
      </c>
      <c r="I64" s="25">
        <f>(H64*100)/$H$63</f>
        <v>83.06880624574184</v>
      </c>
    </row>
    <row r="65" spans="2:9" ht="15.75" thickBot="1">
      <c r="B65" s="26"/>
      <c r="C65" s="26"/>
      <c r="D65" s="26"/>
      <c r="E65" s="27"/>
      <c r="F65" s="28" t="s">
        <v>47</v>
      </c>
      <c r="G65" s="26" t="s">
        <v>48</v>
      </c>
      <c r="H65" s="29">
        <v>23563.6</v>
      </c>
      <c r="I65" s="30">
        <f>(H65*100)/$H$63</f>
        <v>16.931193754258157</v>
      </c>
    </row>
    <row r="66" spans="2:9" ht="15">
      <c r="B66" s="31"/>
      <c r="C66" s="31"/>
      <c r="D66" s="31"/>
      <c r="E66" s="32"/>
      <c r="F66" s="33" t="s">
        <v>7</v>
      </c>
      <c r="G66" s="31"/>
      <c r="H66" s="34">
        <f>H67+H72+H75</f>
        <v>346607.52186484996</v>
      </c>
      <c r="I66" s="35">
        <f>I67+I72+I75</f>
        <v>100.00000000000003</v>
      </c>
    </row>
    <row r="67" spans="2:9" ht="15">
      <c r="B67" s="36"/>
      <c r="C67" s="36"/>
      <c r="D67" s="36"/>
      <c r="E67" s="37"/>
      <c r="F67" s="38" t="s">
        <v>11</v>
      </c>
      <c r="G67" s="36"/>
      <c r="H67" s="39">
        <f>H68+H69+H70+H71</f>
        <v>76480.17134192001</v>
      </c>
      <c r="I67" s="40">
        <f>(H67*100)/H66</f>
        <v>22.06535245699063</v>
      </c>
    </row>
    <row r="68" spans="2:9" ht="13.5" customHeight="1">
      <c r="B68" s="36"/>
      <c r="C68" s="36"/>
      <c r="D68" s="36"/>
      <c r="E68" s="37"/>
      <c r="F68" s="36"/>
      <c r="G68" s="36" t="s">
        <v>12</v>
      </c>
      <c r="H68" s="41">
        <v>5317.47707855</v>
      </c>
      <c r="I68" s="42">
        <f>(H68*100)/H66</f>
        <v>1.5341493600428568</v>
      </c>
    </row>
    <row r="69" spans="2:9" ht="13.5" customHeight="1">
      <c r="B69" s="36"/>
      <c r="C69" s="36"/>
      <c r="D69" s="36"/>
      <c r="E69" s="37"/>
      <c r="F69" s="36"/>
      <c r="G69" s="36" t="s">
        <v>13</v>
      </c>
      <c r="H69" s="41">
        <v>25621.90324398</v>
      </c>
      <c r="I69" s="42">
        <f>(H69*100)/H66</f>
        <v>7.392194810466505</v>
      </c>
    </row>
    <row r="70" spans="2:9" ht="13.5" customHeight="1">
      <c r="B70" s="36"/>
      <c r="C70" s="36"/>
      <c r="D70" s="36"/>
      <c r="E70" s="37"/>
      <c r="F70" s="36"/>
      <c r="G70" s="36" t="s">
        <v>14</v>
      </c>
      <c r="H70" s="41">
        <v>21569.71105488</v>
      </c>
      <c r="I70" s="42">
        <f>(H70*100)/H66</f>
        <v>6.223093757120052</v>
      </c>
    </row>
    <row r="71" spans="2:9" ht="13.5" customHeight="1">
      <c r="B71" s="36"/>
      <c r="C71" s="36"/>
      <c r="D71" s="36"/>
      <c r="E71" s="37"/>
      <c r="F71" s="36"/>
      <c r="G71" s="36" t="s">
        <v>15</v>
      </c>
      <c r="H71" s="41">
        <v>23971.07996451</v>
      </c>
      <c r="I71" s="42">
        <f>(H71*100)/H66</f>
        <v>6.915914529361213</v>
      </c>
    </row>
    <row r="72" spans="2:9" ht="15">
      <c r="B72" s="36"/>
      <c r="C72" s="36"/>
      <c r="D72" s="36"/>
      <c r="E72" s="37"/>
      <c r="F72" s="38" t="s">
        <v>16</v>
      </c>
      <c r="G72" s="36"/>
      <c r="H72" s="39">
        <f>+SUM(H73:H74)</f>
        <v>239044.10511193</v>
      </c>
      <c r="I72" s="40">
        <f>(H72*100)/H66</f>
        <v>68.96679674630334</v>
      </c>
    </row>
    <row r="73" spans="2:9" ht="13.5" customHeight="1">
      <c r="B73" s="36"/>
      <c r="C73" s="36"/>
      <c r="D73" s="36"/>
      <c r="E73" s="37"/>
      <c r="F73" s="36"/>
      <c r="G73" s="36" t="s">
        <v>16</v>
      </c>
      <c r="H73" s="41">
        <v>213396.52094472</v>
      </c>
      <c r="I73" s="42">
        <f>(H73*100)/H66</f>
        <v>61.56719271312527</v>
      </c>
    </row>
    <row r="74" spans="2:9" ht="13.5" customHeight="1">
      <c r="B74" s="36"/>
      <c r="C74" s="36"/>
      <c r="D74" s="36"/>
      <c r="E74" s="37"/>
      <c r="F74" s="36"/>
      <c r="G74" s="36" t="s">
        <v>15</v>
      </c>
      <c r="H74" s="41">
        <v>25647.58416721</v>
      </c>
      <c r="I74" s="42">
        <f>(H74*100)/$H$66</f>
        <v>7.39960403317807</v>
      </c>
    </row>
    <row r="75" spans="2:9" ht="15">
      <c r="B75" s="36"/>
      <c r="C75" s="36"/>
      <c r="D75" s="36"/>
      <c r="E75" s="37"/>
      <c r="F75" s="38" t="s">
        <v>49</v>
      </c>
      <c r="G75" s="36"/>
      <c r="H75" s="39">
        <f>+H76</f>
        <v>31083.245411</v>
      </c>
      <c r="I75" s="40">
        <f>(H75*100)/$H$66</f>
        <v>8.967850796706038</v>
      </c>
    </row>
    <row r="76" spans="2:9" ht="13.5" customHeight="1" thickBot="1">
      <c r="B76" s="36"/>
      <c r="C76" s="36"/>
      <c r="D76" s="36"/>
      <c r="E76" s="37"/>
      <c r="F76" s="36"/>
      <c r="G76" s="36" t="s">
        <v>49</v>
      </c>
      <c r="H76" s="41">
        <v>31083.245411</v>
      </c>
      <c r="I76" s="42">
        <f>(H76*100)/H66</f>
        <v>8.967850796706038</v>
      </c>
    </row>
    <row r="77" spans="1:9" ht="15">
      <c r="A77" s="1"/>
      <c r="B77" s="43" t="s">
        <v>50</v>
      </c>
      <c r="C77" s="2"/>
      <c r="D77" s="2"/>
      <c r="E77" s="2"/>
      <c r="F77" s="2"/>
      <c r="G77" s="2"/>
      <c r="H77" s="2"/>
      <c r="I77" s="2"/>
    </row>
    <row r="78" spans="2:9" ht="15">
      <c r="B78" s="44" t="s">
        <v>17</v>
      </c>
      <c r="C78" s="3"/>
      <c r="D78" s="3"/>
      <c r="E78" s="3"/>
      <c r="F78" s="3"/>
      <c r="G78" s="3"/>
      <c r="H78" s="3"/>
      <c r="I78" s="3"/>
    </row>
  </sheetData>
  <sheetProtection/>
  <mergeCells count="5">
    <mergeCell ref="B2:I2"/>
    <mergeCell ref="B3:I3"/>
    <mergeCell ref="B4:E4"/>
    <mergeCell ref="G4:I4"/>
    <mergeCell ref="B1:I1"/>
  </mergeCells>
  <printOptions horizontalCentered="1"/>
  <pageMargins left="0.3937007874015748" right="0.3937007874015748" top="0.984251968503937" bottom="0.7874015748031497" header="0.5905511811023623" footer="0.5905511811023623"/>
  <pageSetup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Luis Rodriguez Garcia</dc:creator>
  <cp:keywords/>
  <dc:description/>
  <cp:lastModifiedBy>Usuario de Windows</cp:lastModifiedBy>
  <cp:lastPrinted>2018-04-18T15:16:56Z</cp:lastPrinted>
  <dcterms:created xsi:type="dcterms:W3CDTF">2017-03-01T00:39:36Z</dcterms:created>
  <dcterms:modified xsi:type="dcterms:W3CDTF">2018-04-18T15:17:12Z</dcterms:modified>
  <cp:category/>
  <cp:version/>
  <cp:contentType/>
  <cp:contentStatus/>
</cp:coreProperties>
</file>