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19410" windowHeight="11010" activeTab="0"/>
  </bookViews>
  <sheets>
    <sheet name="Hoja1" sheetId="1" r:id="rId1"/>
  </sheets>
  <externalReferences>
    <externalReference r:id="rId4"/>
  </externalReferences>
  <definedNames>
    <definedName name="_xlnm.Print_Area" localSheetId="0">'Hoja1'!$A$1:$M$301</definedName>
    <definedName name="FORM">'Hoja1'!$A$302</definedName>
    <definedName name="_xlnm.Print_Titles" localSheetId="0">'Hoja1'!$2:$12</definedName>
  </definedNames>
  <calcPr fullCalcOnLoad="1"/>
</workbook>
</file>

<file path=xl/sharedStrings.xml><?xml version="1.0" encoding="utf-8"?>
<sst xmlns="http://schemas.openxmlformats.org/spreadsheetml/2006/main" count="310" uniqueCount="309">
  <si>
    <t>No.</t>
  </si>
  <si>
    <t>Nombre del Proyecto</t>
  </si>
  <si>
    <t>(1)</t>
  </si>
  <si>
    <t>(2)</t>
  </si>
  <si>
    <t>(7)</t>
  </si>
  <si>
    <t>Monto</t>
  </si>
  <si>
    <t xml:space="preserve">Proyectos </t>
  </si>
  <si>
    <t>Var. (%)</t>
  </si>
  <si>
    <t>Contratado</t>
  </si>
  <si>
    <t>(3)=(2/1)</t>
  </si>
  <si>
    <t>(4)</t>
  </si>
  <si>
    <t>(5)=(7+8)</t>
  </si>
  <si>
    <t>(6)=(5/2)</t>
  </si>
  <si>
    <t>(8)</t>
  </si>
  <si>
    <t>Costo Total Estimado</t>
  </si>
  <si>
    <t>Adjudicados y/o</t>
  </si>
  <si>
    <t>en Construcción</t>
  </si>
  <si>
    <t>Proyectos en Operación</t>
  </si>
  <si>
    <t>Montos Comprometidos por Etapas</t>
  </si>
  <si>
    <t>Nota: Las sumas de los parciales pueden no coincidir con los totales debido al redondeo.</t>
  </si>
  <si>
    <t>Comprometido al Periodo</t>
  </si>
  <si>
    <t>TOTAL</t>
  </si>
  <si>
    <t>Inversión Directa</t>
  </si>
  <si>
    <t xml:space="preserve">Inversión Condicionada </t>
  </si>
  <si>
    <t>PEF 2015</t>
  </si>
  <si>
    <t xml:space="preserve">COMPROMISOS DE PROYECTOS DE INVERSIÓN FINANCIADA DIRECTA Y CONDICIONADA RESPECTO A SU COSTO </t>
  </si>
  <si>
    <t>TOTAL ADJUDICADOS, EN CONSTRUCCIÓN Y EN OPERACIÓN</t>
  </si>
  <si>
    <r>
      <t xml:space="preserve">COMISIÓN FEDERAL DE ELECTRICIDAD </t>
    </r>
    <r>
      <rPr>
        <vertAlign val="superscript"/>
        <sz val="11"/>
        <rFont val="Soberana Sans"/>
        <family val="3"/>
      </rPr>
      <t>*/</t>
    </r>
  </si>
  <si>
    <t>CUENTA PÚBLICA 2016</t>
  </si>
  <si>
    <t>(Millones de Pesos de 2016)</t>
  </si>
  <si>
    <t>PEF 2016</t>
  </si>
  <si>
    <t>% Respecto a PEF 2016</t>
  </si>
  <si>
    <t>*  El tipo de cambio utilizado es de 20.7314 al cierre de diciembre de 2016.</t>
  </si>
  <si>
    <t>CC Monterrey II</t>
  </si>
  <si>
    <t>CG Los Azufres II y Campo Geotérmico      1_/</t>
  </si>
  <si>
    <t>CH Manuel Moreno Torres (2a Etapa)     1_/</t>
  </si>
  <si>
    <t>LT 406 Red Asociada a Tuxpan II, III y IV</t>
  </si>
  <si>
    <t>LT 407 Red Asociada a Altamira II, III y IV     1_/</t>
  </si>
  <si>
    <t>LT 411 Sistema Nacional     1_/</t>
  </si>
  <si>
    <t>LT Manuel Moreno Torres Red Asociada (2a. Etapa)     1_/</t>
  </si>
  <si>
    <t>CC El Sauz Conversión de TG a CC      1_/</t>
  </si>
  <si>
    <t>LT 414 Norte-Occidental</t>
  </si>
  <si>
    <t>LT 506 Saltillo - Cañada     1_/</t>
  </si>
  <si>
    <t>LT Red Asociada de la Central Tamazunchale</t>
  </si>
  <si>
    <t xml:space="preserve">LT Red Asociada de la Central Río Bravo III </t>
  </si>
  <si>
    <t>SE 413 Noroeste - Occidental      1_/</t>
  </si>
  <si>
    <t>CCI Baja California Sur I</t>
  </si>
  <si>
    <t>LT 609 Transmisión Noroeste - Occidental</t>
  </si>
  <si>
    <t>LT 610 Transmisión Noroeste - Norte     1_/</t>
  </si>
  <si>
    <t>LT 613 SubTransmisión Occidental     1_/</t>
  </si>
  <si>
    <t>LT 1012 Red de Transmisión Asociada a la CCC Baja California</t>
  </si>
  <si>
    <t>SE 607 Sistema Bajío - Oriental      1_/</t>
  </si>
  <si>
    <t>CC Hermosillo Conversión de TG a CC</t>
  </si>
  <si>
    <t xml:space="preserve">CCC Pacífico </t>
  </si>
  <si>
    <t>CH El Cajón      1_/</t>
  </si>
  <si>
    <t>LT Red de Transmisión Asociada a la CH El Cajón</t>
  </si>
  <si>
    <t>LT Red de Transmisión Asociada a Altamira V      1_/</t>
  </si>
  <si>
    <t xml:space="preserve">LT Red de Transmisión Asociada a el Pacífico   </t>
  </si>
  <si>
    <t xml:space="preserve">LT Riviera Maya  </t>
  </si>
  <si>
    <t>RM Altamira</t>
  </si>
  <si>
    <t>RM Botello</t>
  </si>
  <si>
    <t>RM Carbón II      1_/</t>
  </si>
  <si>
    <t>RM Dos Bocas</t>
  </si>
  <si>
    <t>RM Francisco Pérez Ríos</t>
  </si>
  <si>
    <t xml:space="preserve">RM Ixtaczoquitlán </t>
  </si>
  <si>
    <t>RM Punta Prieta</t>
  </si>
  <si>
    <t>RM Tuxpango       1_/</t>
  </si>
  <si>
    <t xml:space="preserve">SE 708 Compensación Dinámicas Oriental -Norte   </t>
  </si>
  <si>
    <t>SLT 701 Occidente - Centro</t>
  </si>
  <si>
    <t>SLT 702 Sureste - Peninsular</t>
  </si>
  <si>
    <t>SLT 709 Sistemas Sur</t>
  </si>
  <si>
    <t>CC Conversión El Encino de TG a CC</t>
  </si>
  <si>
    <t>CCI Baja California Sur II</t>
  </si>
  <si>
    <t>RM  CGT Cerro Prieto (U5)</t>
  </si>
  <si>
    <t>RM  CT Carbón II Unidades 2 y 4      1_/</t>
  </si>
  <si>
    <t>RM  CT Emilio Portes Gil Unidad 4</t>
  </si>
  <si>
    <t>RM CT Francisco Pérez Ríos Unidad 5</t>
  </si>
  <si>
    <t>RM CT Presidente Adolfo López Mateos Unidades 3, 4, 5 y 6</t>
  </si>
  <si>
    <t>RM CT Pdte. Plutarco Elías Calles Unidades 1 y 2</t>
  </si>
  <si>
    <t>SE  813 División Bajío</t>
  </si>
  <si>
    <t>SLT 801 Altiplano</t>
  </si>
  <si>
    <t>SLT  802 Tamaulipas</t>
  </si>
  <si>
    <t xml:space="preserve">SLT 803 NOINE </t>
  </si>
  <si>
    <t>SLT 806 Bajío</t>
  </si>
  <si>
    <t>CE  La Venta II</t>
  </si>
  <si>
    <t>SE 911 Noreste</t>
  </si>
  <si>
    <t>SE 912 División Oriente</t>
  </si>
  <si>
    <t>SE 915 Occidental</t>
  </si>
  <si>
    <t>SLT 901 Pacífico</t>
  </si>
  <si>
    <t>SLT 902 Istmo</t>
  </si>
  <si>
    <t>SLT 903 Cabo - Norte</t>
  </si>
  <si>
    <t xml:space="preserve">CCC Baja California </t>
  </si>
  <si>
    <t>RFO Red de Fibra Óptica Proyecto Sur</t>
  </si>
  <si>
    <t>RFO Red de Fibra Óptica Proyecto  Centro</t>
  </si>
  <si>
    <t>RFO Red de Fibra Óptica Proyecto  Norte</t>
  </si>
  <si>
    <t xml:space="preserve">SE 1006 Central-Sur   </t>
  </si>
  <si>
    <t>SE 1005 Noroeste</t>
  </si>
  <si>
    <t>RM Infiernillo</t>
  </si>
  <si>
    <t>RM CT Francisco Pérez Ríos Unidades 1 y 2</t>
  </si>
  <si>
    <t>RM CCC Samalayuca II</t>
  </si>
  <si>
    <t>RM  CCC El Sauz</t>
  </si>
  <si>
    <t>RM CCC Huinalá II</t>
  </si>
  <si>
    <t>LT  Red de Transmisión Asociada a la CC San Lorenzo</t>
  </si>
  <si>
    <t>SLT 1002 Compensación y Transmisión Noreste - Sureste</t>
  </si>
  <si>
    <t>CC San Lorenzo Conversión de TG a CC</t>
  </si>
  <si>
    <t>SLT 1001 Red de Transmisión Baja - Nogales</t>
  </si>
  <si>
    <t xml:space="preserve">LT Red de Transmisión Asociada a la CH La Yesca   </t>
  </si>
  <si>
    <t>LT Red de Transmisión asociada a la CC Agua Prieta II</t>
  </si>
  <si>
    <t>LT Red de Transmisión Asociada a la CE La Venta III</t>
  </si>
  <si>
    <t xml:space="preserve">RM CN Laguna Verde   </t>
  </si>
  <si>
    <t>RM CT Puerto Libertad Unidades 2 y 3</t>
  </si>
  <si>
    <t>RM CT Punta Prieta Unidad 2</t>
  </si>
  <si>
    <t xml:space="preserve">SE 1110 Compensación Capacitiva del Norte   </t>
  </si>
  <si>
    <t xml:space="preserve">SE 1116 Transformación del Noreste </t>
  </si>
  <si>
    <t xml:space="preserve">SE 1117 Transformación de Guaymas   </t>
  </si>
  <si>
    <t>SE 1121 Baja California</t>
  </si>
  <si>
    <t xml:space="preserve">SE  1122 Golfo Norte </t>
  </si>
  <si>
    <t>SE  1123 Norte</t>
  </si>
  <si>
    <t xml:space="preserve">SE  1124 Bajío Centro   </t>
  </si>
  <si>
    <t xml:space="preserve">SE 1125 Distribución   </t>
  </si>
  <si>
    <t>SE  1127 Sureste</t>
  </si>
  <si>
    <t>SE 1129 Compensación redes</t>
  </si>
  <si>
    <t xml:space="preserve">SLT 1111 Transmisión y Transformación del Central - Occidental   </t>
  </si>
  <si>
    <t>SLT 1112 Transmisión y Transformación del Noroeste</t>
  </si>
  <si>
    <t>SLT 1118 Transmisión y Transformación del Norte</t>
  </si>
  <si>
    <t xml:space="preserve">SLT 1119 Transmisión y Transformación del Sureste </t>
  </si>
  <si>
    <t>SUV Suministro de 970 t/h a las Centrales de Cerro Prieto</t>
  </si>
  <si>
    <t>SE 1206 Conversión a 400 kV de la LT Mazatlán II - La Higuera</t>
  </si>
  <si>
    <t xml:space="preserve">SE 1213 Compensación DE REDES   </t>
  </si>
  <si>
    <t xml:space="preserve">SE 1205 Compensación Oriental-Peninsular </t>
  </si>
  <si>
    <t xml:space="preserve">SLT 1204 Conversión a 400 kv del Área Peninsular   </t>
  </si>
  <si>
    <t xml:space="preserve">SLT  1203 Transmisión y Transformación Oriental - Sureste </t>
  </si>
  <si>
    <t xml:space="preserve">SE 1202 Suministro De  Energía a la Zona Manzanillo   </t>
  </si>
  <si>
    <t xml:space="preserve">RM  CCC Poza Rica </t>
  </si>
  <si>
    <t>RM CCC El Sauz Paquete 1</t>
  </si>
  <si>
    <t>LT Red de Trans Asoc al proy de temp abierta y Oax II,II,IV</t>
  </si>
  <si>
    <t xml:space="preserve">SLT  Red de Transmisión Asociada a Manzanillo I U-1 y 2   </t>
  </si>
  <si>
    <t xml:space="preserve">CC  CC Repotenciación CT Manzanillo I U-1 y 2   </t>
  </si>
  <si>
    <t xml:space="preserve">LT Red de Transmisión asociada a la CG Los Humeros II   </t>
  </si>
  <si>
    <t>LT Red de Transmisión asociada a la CI Guerrero Negro III</t>
  </si>
  <si>
    <t>CCI CI Guerrero Negro III</t>
  </si>
  <si>
    <t>CG Los Humeros II</t>
  </si>
  <si>
    <t xml:space="preserve">LT Red de Transmisión asociada a la CCC Norte II   </t>
  </si>
  <si>
    <t>SLT 1303 Transmisión y Transformación Baja - Noroeste</t>
  </si>
  <si>
    <t xml:space="preserve">CCI Baja California Sur IV  </t>
  </si>
  <si>
    <t xml:space="preserve">CCI Baja California Sur III   </t>
  </si>
  <si>
    <t xml:space="preserve">SLT 1404 Subestaciones del Oriente   </t>
  </si>
  <si>
    <t>SLT 1401 SEs y LTs de las Áreas Baja California y Noroeste</t>
  </si>
  <si>
    <t xml:space="preserve">SLT 1402 Cambio de Tensión de la LT Culiacán - Los Mochis   </t>
  </si>
  <si>
    <t>SE 1403 Compensación Capacitiva de las Áreas Noroeste - Norte</t>
  </si>
  <si>
    <t>SLT 1601 Transmisión y Transformación Noroeste - Norte</t>
  </si>
  <si>
    <t xml:space="preserve">SLT 1604 Transmisión Ayotla-Chalco </t>
  </si>
  <si>
    <t>CCI  Guerrero Negro IV</t>
  </si>
  <si>
    <t>LT Red de Transmisión asociada a la CI Guerrero Negro IV</t>
  </si>
  <si>
    <t>CG Los Azufres III (Fase I)</t>
  </si>
  <si>
    <t xml:space="preserve">SLT 1703 Conversión a 400 kV de la Riviera Maya </t>
  </si>
  <si>
    <t xml:space="preserve">SE  1801 Subestaciones Baja-Noroeste  </t>
  </si>
  <si>
    <t>SE  1803 Subestaciones del Oriental (2a Fase)</t>
  </si>
  <si>
    <t>RM CH TEMASCAL UNIDADES 1 A 4</t>
  </si>
  <si>
    <t>SE 1901 Subestaciones de Baja California</t>
  </si>
  <si>
    <t>SE 1903 Subestaciones Norte - Noreste</t>
  </si>
  <si>
    <t>SLT 2021 Reducción de Pérdidas de Energía en Distribución  (3A. Fase)</t>
  </si>
  <si>
    <t>TRN Terminal de Carbón de la CT Pdte. Plutarco Elías Calles</t>
  </si>
  <si>
    <t>CC Altamira II</t>
  </si>
  <si>
    <t>CC Bajío</t>
  </si>
  <si>
    <t>CC Campeche</t>
  </si>
  <si>
    <t>CT Mérida III</t>
  </si>
  <si>
    <t>CC Naco - Nogales</t>
  </si>
  <si>
    <t xml:space="preserve">CC Río Bravo II </t>
  </si>
  <si>
    <t xml:space="preserve">CC Mexicali </t>
  </si>
  <si>
    <t>CC Saltillo</t>
  </si>
  <si>
    <t>CC Tuxpan II</t>
  </si>
  <si>
    <t>TRN Gasoducto Cd. Pemex - Valladolid</t>
  </si>
  <si>
    <t>CC Altamira III y IV</t>
  </si>
  <si>
    <t xml:space="preserve">CC Chihuahua III </t>
  </si>
  <si>
    <t>CC La Laguna II</t>
  </si>
  <si>
    <t>CC Río Bravo III</t>
  </si>
  <si>
    <t>CC Altamira V</t>
  </si>
  <si>
    <t>CC Río Bravo IV</t>
  </si>
  <si>
    <t>CC Valladolid III</t>
  </si>
  <si>
    <t>CC Norte</t>
  </si>
  <si>
    <t xml:space="preserve">CC Hermosillo  </t>
  </si>
  <si>
    <t xml:space="preserve">CC Tuxpan III y IV  </t>
  </si>
  <si>
    <t xml:space="preserve">CC Tamazunchale  </t>
  </si>
  <si>
    <t xml:space="preserve">CC Tuxpan V  </t>
  </si>
  <si>
    <t xml:space="preserve">CCC Norte II   </t>
  </si>
  <si>
    <t xml:space="preserve">CE La Venta III  </t>
  </si>
  <si>
    <t xml:space="preserve">CE Oaxaca I  </t>
  </si>
  <si>
    <t xml:space="preserve">CE Oaxaca II, CE Oaxaca III y CE Oaxaca IV   </t>
  </si>
  <si>
    <t xml:space="preserve">CC Baja California III   </t>
  </si>
  <si>
    <t xml:space="preserve">CC Norte III (Juárez)   </t>
  </si>
  <si>
    <t xml:space="preserve">CE Sureste I   </t>
  </si>
  <si>
    <t xml:space="preserve">SLT 706 Sistemas Norte    </t>
  </si>
  <si>
    <t xml:space="preserve">SE 914 División Centro Sur   </t>
  </si>
  <si>
    <t xml:space="preserve">CH La Yesca     </t>
  </si>
  <si>
    <t xml:space="preserve">SE 1003 Subestaciones Eléctricas de Occidente    </t>
  </si>
  <si>
    <t xml:space="preserve">CC Agua Prieta II (con campo solar)  </t>
  </si>
  <si>
    <t xml:space="preserve">SE  1120 Noroeste   </t>
  </si>
  <si>
    <t xml:space="preserve">SE 1128 Centro Sur    </t>
  </si>
  <si>
    <t xml:space="preserve">SLT 1114 Transmisión y Transformación del Oriental   </t>
  </si>
  <si>
    <t xml:space="preserve">SE  1212 SUR-PENINSULAR    </t>
  </si>
  <si>
    <t xml:space="preserve">SE 1211 NORESTE-CENTRAL    </t>
  </si>
  <si>
    <t xml:space="preserve">SE  1210 NORTE-NOROESTE </t>
  </si>
  <si>
    <t xml:space="preserve">SLT  1201 Transmisión y Transformación de Baja California </t>
  </si>
  <si>
    <t xml:space="preserve">CT  TG Baja California II   </t>
  </si>
  <si>
    <t xml:space="preserve">SLT 1304 Transmisión y Transformación  del Oriental   </t>
  </si>
  <si>
    <t xml:space="preserve">LT 1313 Red de Transmisión Asociada al CC Baja California III   </t>
  </si>
  <si>
    <t xml:space="preserve">SE 1323 Distribución SUR    </t>
  </si>
  <si>
    <t xml:space="preserve">SE 1322 Distribución CENTRO    </t>
  </si>
  <si>
    <t xml:space="preserve">SE 1321 Distribución NORESTE   </t>
  </si>
  <si>
    <t xml:space="preserve">SE 1320 Distribución NOROESTE   </t>
  </si>
  <si>
    <t xml:space="preserve">SLT 1401 SEs y LTs de las Áreas Baja California y Noroeste    </t>
  </si>
  <si>
    <t xml:space="preserve">SE  1421 Distribución SUR (3a fase)    </t>
  </si>
  <si>
    <t xml:space="preserve">SE 1420 Distribución NORTE   </t>
  </si>
  <si>
    <t xml:space="preserve">RM  CT Altamira Unidades 1 y 2    </t>
  </si>
  <si>
    <t xml:space="preserve">SE  1521 Distribución SUR (1ra fase)     </t>
  </si>
  <si>
    <t xml:space="preserve">SE SE 1520 Distribución NORTE    </t>
  </si>
  <si>
    <t xml:space="preserve">CC  Centro    </t>
  </si>
  <si>
    <t xml:space="preserve">SE 1621 Distribución Norte-Sur (1a Fase)   </t>
  </si>
  <si>
    <t xml:space="preserve">SE 1620 Distribución Valle de México     </t>
  </si>
  <si>
    <t xml:space="preserve">RM CT José López Portillo  </t>
  </si>
  <si>
    <t xml:space="preserve">SLT 1721 Distribución NORTE    </t>
  </si>
  <si>
    <t xml:space="preserve">SE  Los Humeros III Fase A    </t>
  </si>
  <si>
    <t xml:space="preserve">CCI Baja California Sur V    </t>
  </si>
  <si>
    <t xml:space="preserve">SLT 1722 Distribución Sur    </t>
  </si>
  <si>
    <t xml:space="preserve">CH Chicoasén II     </t>
  </si>
  <si>
    <t xml:space="preserve">SE 1701 Subestación Chimalpa Dos  </t>
  </si>
  <si>
    <t xml:space="preserve">CC Empalme I  </t>
  </si>
  <si>
    <t xml:space="preserve">CC Valle de México II  </t>
  </si>
  <si>
    <t xml:space="preserve">LT 1805 Líneas de Transmisión Huasteca-Monterrey  </t>
  </si>
  <si>
    <t xml:space="preserve">SLT 1802 Subestaciones y Líneas de Transmisión del Norte  </t>
  </si>
  <si>
    <t xml:space="preserve">SLT 1804 Subestaciones y Líneas Transmisión Oriental-Peninsular (1a Fase)  </t>
  </si>
  <si>
    <t xml:space="preserve">RM CCC Tula Paquetes 1 y 2   </t>
  </si>
  <si>
    <t xml:space="preserve">SLT 1902 Subestaciones y Compensación del Noroeste  </t>
  </si>
  <si>
    <t xml:space="preserve">LT 1905 Transmisión Sureste - Peninsular  </t>
  </si>
  <si>
    <t xml:space="preserve">SLT 1921 Reducción de Pérdidas de Energía en Distribución   </t>
  </si>
  <si>
    <t xml:space="preserve">CCC Cogeneración Salamanca Fase I     </t>
  </si>
  <si>
    <t xml:space="preserve">SLT  1702 Transmisión y Transformación Baja-Norte (1a Fase)  </t>
  </si>
  <si>
    <t xml:space="preserve">SLT 1704 Interconexión Sist. Aislados Guerrero Negro Sta. Rosalía   </t>
  </si>
  <si>
    <t>SLT 1920 Subestaciones y Líneas de Distribución</t>
  </si>
  <si>
    <t>1_/ Proyectos financiados en pesos y  dólares de Estados Unidos de América.</t>
  </si>
  <si>
    <t>Fuente: Comisión Federal de Electricidad.</t>
  </si>
  <si>
    <t>LT 211 Cable Submarino       2_/</t>
  </si>
  <si>
    <t>SE 219 Sureste - Peninsular      2_/</t>
  </si>
  <si>
    <t>LT 216 y 217 Noroeste      2_/</t>
  </si>
  <si>
    <t>SE 220 Oriental - Centro      2_/</t>
  </si>
  <si>
    <t>LT 303 Ixtapa - Pie de la Cuesta     2_/</t>
  </si>
  <si>
    <t>SE 306 Sureste      2_/</t>
  </si>
  <si>
    <t>SE 404 Noroeste-Norte            2_/</t>
  </si>
  <si>
    <t>SE 305 Centro-Oriente      2_/</t>
  </si>
  <si>
    <t>LT 304 Noroeste       2_/</t>
  </si>
  <si>
    <t>SE 307 Noreste     2_/</t>
  </si>
  <si>
    <t>LT 301 Centro     2_/</t>
  </si>
  <si>
    <t>CD Puerto San Carlos II      2_/</t>
  </si>
  <si>
    <t>SE 308 Noroeste      2_/</t>
  </si>
  <si>
    <t>LT 302 Sureste      2_/</t>
  </si>
  <si>
    <t>SE 403 Noreste      2_/</t>
  </si>
  <si>
    <t>SE 410 Sistema Nacional      2_/</t>
  </si>
  <si>
    <t>SE 401 Occidental - Central      2_/</t>
  </si>
  <si>
    <t>LT 408 Naco-Nogales - Área Noroeste     2_/</t>
  </si>
  <si>
    <t>SE 503 Oriental      2_/</t>
  </si>
  <si>
    <t>SE 412 Compensación Norte      2_/</t>
  </si>
  <si>
    <t>SE 405 Compensación Alta Tensión     2_/</t>
  </si>
  <si>
    <t>SE 212 y 213 SF6 Potencia y Distribución      2_/</t>
  </si>
  <si>
    <t>CCI Guerrero Negro II      2_/</t>
  </si>
  <si>
    <t>SE 504 Norte - Occidental      1_/       2_/</t>
  </si>
  <si>
    <t>LT Red Asociada de Transmisión de la CCI Baja California Sur I     1_/     2_/</t>
  </si>
  <si>
    <t>LT 707 Enlace Norte - Sur       2_/</t>
  </si>
  <si>
    <t>RM Emilio Portes Gil       2_/</t>
  </si>
  <si>
    <t>SE 221 Occidental      2_/</t>
  </si>
  <si>
    <t>LT Red de Transmisión Asociada a La Laguna II       2_/</t>
  </si>
  <si>
    <t>CC Monterrey III       2_/</t>
  </si>
  <si>
    <t>SE 402 Oriental - Peninsular      1_/    2_/</t>
  </si>
  <si>
    <t>PRR Presa Reguladora Amata    2_/</t>
  </si>
  <si>
    <t>RM Adolfo López Mateos      2_/</t>
  </si>
  <si>
    <t>RM Huinalá      2_/</t>
  </si>
  <si>
    <t>RM Gral. Manuel Álvarez Moreno (Manzanillo)     2_/</t>
  </si>
  <si>
    <t>RM CT Puerto Libertad      2_/</t>
  </si>
  <si>
    <t>SE Norte      2_/</t>
  </si>
  <si>
    <t>SE 705 Capacitores     2_/</t>
  </si>
  <si>
    <t>SLT  704 Baja California-Noroeste     2_/</t>
  </si>
  <si>
    <t>SE 218 Noroeste      2_/</t>
  </si>
  <si>
    <t>CG Cerro Prieto IV     2_/</t>
  </si>
  <si>
    <t>LT 502 Oriental - Norte     1_/     2_/</t>
  </si>
  <si>
    <t>RM CT Valle de México     2_/</t>
  </si>
  <si>
    <t>LT 214 y 215 Sureste-Peninsular     2_/</t>
  </si>
  <si>
    <t>LT Líneas Centro     2_/</t>
  </si>
  <si>
    <t>RM Carlos Rodríguez Rivero     2_/</t>
  </si>
  <si>
    <t>RM Salamanca     2_/</t>
  </si>
  <si>
    <t>LT  807 Durango I     2_/</t>
  </si>
  <si>
    <t>SE 811 Noroeste     2_/</t>
  </si>
  <si>
    <t>CC Chihuahua    2_/</t>
  </si>
  <si>
    <t>LT 615 SubTransmisión Peninsular     2_/</t>
  </si>
  <si>
    <t>RM Gómez Palacio     1_/     2_/</t>
  </si>
  <si>
    <t>RM José Aceves Pozos (Mazatlán II)     2_/</t>
  </si>
  <si>
    <t>RM CCC Tula     2_/</t>
  </si>
  <si>
    <t>SE  812 Golfo Norte     2_/</t>
  </si>
  <si>
    <t>RM CT Valle de México Unidades 5, 6 y 7     2_/</t>
  </si>
  <si>
    <t>CT Samalayuca II      2_/</t>
  </si>
  <si>
    <t>SE 1004 Compensación Dinámica Área Central      2_/</t>
  </si>
  <si>
    <t>CC Rosarito III (Unidades 8 y 9)     2_/</t>
  </si>
  <si>
    <t>LT 612 SubTransmisión Norte - Noreste     1_/     2_/</t>
  </si>
  <si>
    <t>LT 614 SubTransmisión Oriental      1_/    2_/</t>
  </si>
  <si>
    <t>SE 611 SubTransmisión Baja California-Noroeste     2_/</t>
  </si>
  <si>
    <t>SUV Suministro de Vapor a las centrales de Cerro Prieto      1_/    2_/</t>
  </si>
  <si>
    <t>SLT 703 Noreste - Norte    2_/</t>
  </si>
  <si>
    <t>LT  Red de Transmisión Asociada a la CE La Venta II    2_/</t>
  </si>
  <si>
    <t>RM CT Puerto Libertad  Unidad 4       2_/</t>
  </si>
  <si>
    <t>2_/ Proyectos que han culminado el pago de sus obligaciones financieras contratadas.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</si>
</sst>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_);\(#,##0.0\)"/>
    <numFmt numFmtId="173" formatCode="#,###.0_);\(#,###.0\)"/>
    <numFmt numFmtId="174" formatCode="##,##0.0_);\(##,##0.0\)"/>
    <numFmt numFmtId="175" formatCode="#,##0.0"/>
    <numFmt numFmtId="176" formatCode="#,##0.0_;"/>
  </numFmts>
  <fonts count="49">
    <font>
      <sz val="18"/>
      <name val="Arial"/>
      <family val="0"/>
    </font>
    <font>
      <sz val="10"/>
      <color indexed="8"/>
      <name val="Arial"/>
      <family val="2"/>
    </font>
    <font>
      <sz val="18"/>
      <color indexed="8"/>
      <name val="Arial"/>
      <family val="2"/>
    </font>
    <font>
      <b/>
      <sz val="18"/>
      <name val="Arial"/>
      <family val="2"/>
    </font>
    <font>
      <sz val="9"/>
      <name val="Soberana Sans"/>
      <family val="3"/>
    </font>
    <font>
      <sz val="7"/>
      <name val="Soberana Sans"/>
      <family val="3"/>
    </font>
    <font>
      <sz val="7"/>
      <color indexed="8"/>
      <name val="Soberana Sans"/>
      <family val="3"/>
    </font>
    <font>
      <b/>
      <sz val="7"/>
      <name val="Soberana Sans"/>
      <family val="3"/>
    </font>
    <font>
      <b/>
      <sz val="7"/>
      <color indexed="8"/>
      <name val="Soberana Sans"/>
      <family val="3"/>
    </font>
    <font>
      <sz val="18"/>
      <name val="Soberana Sans"/>
      <family val="3"/>
    </font>
    <font>
      <sz val="20"/>
      <name val="Soberana Sans"/>
      <family val="3"/>
    </font>
    <font>
      <b/>
      <sz val="20"/>
      <name val="Soberana Sans"/>
      <family val="3"/>
    </font>
    <font>
      <b/>
      <sz val="18"/>
      <name val="Soberana Sans"/>
      <family val="3"/>
    </font>
    <font>
      <vertAlign val="superscript"/>
      <sz val="11"/>
      <name val="Soberana Sans"/>
      <family val="3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sz val="8"/>
      <color indexed="9"/>
      <name val="Soberana Sans"/>
      <family val="3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  <font>
      <sz val="8"/>
      <color theme="0"/>
      <name val="Soberana Sans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853F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>
        <color indexed="8"/>
      </left>
      <right/>
      <top/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>
        <color indexed="63"/>
      </left>
      <right>
        <color indexed="63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>
        <color indexed="63"/>
      </left>
      <right>
        <color indexed="63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 style="thin"/>
      <bottom/>
    </border>
    <border>
      <left style="thin"/>
      <right style="thin">
        <color indexed="8"/>
      </right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84">
    <xf numFmtId="0" fontId="0" fillId="0" borderId="0" xfId="0" applyAlignment="1">
      <alignment/>
    </xf>
    <xf numFmtId="37" fontId="0" fillId="0" borderId="0" xfId="0" applyNumberFormat="1" applyFont="1" applyFill="1" applyAlignment="1">
      <alignment vertical="center"/>
    </xf>
    <xf numFmtId="37" fontId="0" fillId="0" borderId="0" xfId="0" applyNumberFormat="1" applyFont="1" applyFill="1" applyBorder="1" applyAlignment="1">
      <alignment vertical="center"/>
    </xf>
    <xf numFmtId="37" fontId="2" fillId="0" borderId="0" xfId="0" applyNumberFormat="1" applyFont="1" applyFill="1" applyBorder="1" applyAlignment="1">
      <alignment vertical="center"/>
    </xf>
    <xf numFmtId="172" fontId="2" fillId="0" borderId="0" xfId="0" applyNumberFormat="1" applyFont="1" applyFill="1" applyBorder="1" applyAlignment="1">
      <alignment vertical="center"/>
    </xf>
    <xf numFmtId="0" fontId="3" fillId="0" borderId="0" xfId="0" applyFont="1" applyAlignment="1">
      <alignment/>
    </xf>
    <xf numFmtId="37" fontId="4" fillId="0" borderId="0" xfId="0" applyNumberFormat="1" applyFont="1" applyFill="1" applyAlignment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49" fontId="5" fillId="0" borderId="10" xfId="0" applyNumberFormat="1" applyFont="1" applyFill="1" applyBorder="1" applyAlignment="1">
      <alignment horizontal="center" vertical="top"/>
    </xf>
    <xf numFmtId="49" fontId="5" fillId="0" borderId="10" xfId="0" applyNumberFormat="1" applyFont="1" applyFill="1" applyBorder="1" applyAlignment="1">
      <alignment vertical="top"/>
    </xf>
    <xf numFmtId="49" fontId="5" fillId="0" borderId="0" xfId="0" applyNumberFormat="1" applyFont="1" applyFill="1" applyAlignment="1">
      <alignment vertical="top"/>
    </xf>
    <xf numFmtId="172" fontId="6" fillId="0" borderId="11" xfId="0" applyNumberFormat="1" applyFont="1" applyFill="1" applyBorder="1" applyAlignment="1">
      <alignment vertical="top"/>
    </xf>
    <xf numFmtId="0" fontId="5" fillId="0" borderId="11" xfId="0" applyNumberFormat="1" applyFont="1" applyFill="1" applyBorder="1" applyAlignment="1" quotePrefix="1">
      <alignment horizontal="center" vertical="top"/>
    </xf>
    <xf numFmtId="0" fontId="7" fillId="0" borderId="11" xfId="0" applyNumberFormat="1" applyFont="1" applyFill="1" applyBorder="1" applyAlignment="1" quotePrefix="1">
      <alignment horizontal="center" vertical="top"/>
    </xf>
    <xf numFmtId="49" fontId="7" fillId="0" borderId="10" xfId="0" applyNumberFormat="1" applyFont="1" applyFill="1" applyBorder="1" applyAlignment="1">
      <alignment vertical="top"/>
    </xf>
    <xf numFmtId="49" fontId="5" fillId="0" borderId="0" xfId="0" applyNumberFormat="1" applyFont="1" applyFill="1" applyBorder="1" applyAlignment="1">
      <alignment vertical="top"/>
    </xf>
    <xf numFmtId="37" fontId="9" fillId="0" borderId="0" xfId="0" applyNumberFormat="1" applyFont="1" applyFill="1" applyAlignment="1">
      <alignment vertical="center"/>
    </xf>
    <xf numFmtId="37" fontId="10" fillId="0" borderId="0" xfId="0" applyNumberFormat="1" applyFont="1" applyFill="1" applyAlignment="1">
      <alignment horizontal="centerContinuous" vertical="center"/>
    </xf>
    <xf numFmtId="37" fontId="10" fillId="0" borderId="0" xfId="0" applyNumberFormat="1" applyFont="1" applyFill="1" applyAlignment="1">
      <alignment vertical="center"/>
    </xf>
    <xf numFmtId="0" fontId="4" fillId="0" borderId="0" xfId="0" applyFont="1" applyAlignment="1">
      <alignment horizontal="centerContinuous"/>
    </xf>
    <xf numFmtId="37" fontId="4" fillId="0" borderId="0" xfId="0" applyNumberFormat="1" applyFont="1" applyFill="1" applyAlignment="1">
      <alignment vertical="center"/>
    </xf>
    <xf numFmtId="37" fontId="9" fillId="0" borderId="10" xfId="0" applyNumberFormat="1" applyFont="1" applyFill="1" applyBorder="1" applyAlignment="1">
      <alignment vertical="center"/>
    </xf>
    <xf numFmtId="37" fontId="11" fillId="0" borderId="0" xfId="0" applyNumberFormat="1" applyFont="1" applyFill="1" applyAlignment="1">
      <alignment vertical="center"/>
    </xf>
    <xf numFmtId="37" fontId="12" fillId="0" borderId="10" xfId="0" applyNumberFormat="1" applyFont="1" applyFill="1" applyBorder="1" applyAlignment="1">
      <alignment vertical="center"/>
    </xf>
    <xf numFmtId="49" fontId="48" fillId="33" borderId="12" xfId="0" applyNumberFormat="1" applyFont="1" applyFill="1" applyBorder="1" applyAlignment="1">
      <alignment horizontal="center" vertical="center"/>
    </xf>
    <xf numFmtId="49" fontId="48" fillId="33" borderId="13" xfId="0" applyNumberFormat="1" applyFont="1" applyFill="1" applyBorder="1" applyAlignment="1">
      <alignment horizontal="center" vertical="center"/>
    </xf>
    <xf numFmtId="49" fontId="48" fillId="33" borderId="14" xfId="0" applyNumberFormat="1" applyFont="1" applyFill="1" applyBorder="1" applyAlignment="1">
      <alignment horizontal="center" vertical="center"/>
    </xf>
    <xf numFmtId="49" fontId="48" fillId="33" borderId="15" xfId="0" applyNumberFormat="1" applyFont="1" applyFill="1" applyBorder="1" applyAlignment="1">
      <alignment horizontal="centerContinuous" vertical="center"/>
    </xf>
    <xf numFmtId="49" fontId="48" fillId="33" borderId="16" xfId="0" applyNumberFormat="1" applyFont="1" applyFill="1" applyBorder="1" applyAlignment="1">
      <alignment horizontal="centerContinuous" vertical="center"/>
    </xf>
    <xf numFmtId="49" fontId="48" fillId="33" borderId="17" xfId="0" applyNumberFormat="1" applyFont="1" applyFill="1" applyBorder="1" applyAlignment="1">
      <alignment horizontal="centerContinuous" vertical="center"/>
    </xf>
    <xf numFmtId="49" fontId="48" fillId="33" borderId="18" xfId="0" applyNumberFormat="1" applyFont="1" applyFill="1" applyBorder="1" applyAlignment="1">
      <alignment horizontal="center" vertical="center"/>
    </xf>
    <xf numFmtId="49" fontId="48" fillId="33" borderId="19" xfId="0" applyNumberFormat="1" applyFont="1" applyFill="1" applyBorder="1" applyAlignment="1">
      <alignment horizontal="center" vertical="center"/>
    </xf>
    <xf numFmtId="49" fontId="48" fillId="33" borderId="0" xfId="0" applyNumberFormat="1" applyFont="1" applyFill="1" applyBorder="1" applyAlignment="1">
      <alignment horizontal="center" vertical="center"/>
    </xf>
    <xf numFmtId="0" fontId="48" fillId="33" borderId="18" xfId="0" applyFont="1" applyFill="1" applyBorder="1" applyAlignment="1">
      <alignment vertical="center"/>
    </xf>
    <xf numFmtId="0" fontId="48" fillId="33" borderId="20" xfId="0" applyFont="1" applyFill="1" applyBorder="1" applyAlignment="1">
      <alignment horizontal="center" vertical="center"/>
    </xf>
    <xf numFmtId="0" fontId="48" fillId="33" borderId="21" xfId="0" applyFont="1" applyFill="1" applyBorder="1" applyAlignment="1">
      <alignment horizontal="center" vertical="center"/>
    </xf>
    <xf numFmtId="0" fontId="48" fillId="33" borderId="22" xfId="0" applyFont="1" applyFill="1" applyBorder="1" applyAlignment="1">
      <alignment horizontal="center" vertical="center"/>
    </xf>
    <xf numFmtId="49" fontId="5" fillId="0" borderId="23" xfId="0" applyNumberFormat="1" applyFont="1" applyFill="1" applyBorder="1" applyAlignment="1">
      <alignment horizontal="center" vertical="top"/>
    </xf>
    <xf numFmtId="49" fontId="5" fillId="0" borderId="23" xfId="0" applyNumberFormat="1" applyFont="1" applyFill="1" applyBorder="1" applyAlignment="1">
      <alignment vertical="top"/>
    </xf>
    <xf numFmtId="0" fontId="5" fillId="0" borderId="22" xfId="0" applyNumberFormat="1" applyFont="1" applyFill="1" applyBorder="1" applyAlignment="1">
      <alignment vertical="top"/>
    </xf>
    <xf numFmtId="173" fontId="6" fillId="0" borderId="24" xfId="0" applyNumberFormat="1" applyFont="1" applyFill="1" applyBorder="1" applyAlignment="1">
      <alignment vertical="top"/>
    </xf>
    <xf numFmtId="37" fontId="9" fillId="0" borderId="0" xfId="0" applyNumberFormat="1" applyFont="1" applyFill="1" applyBorder="1" applyAlignment="1">
      <alignment vertical="center"/>
    </xf>
    <xf numFmtId="49" fontId="5" fillId="0" borderId="14" xfId="0" applyNumberFormat="1" applyFont="1" applyFill="1" applyBorder="1" applyAlignment="1">
      <alignment horizontal="center" vertical="top"/>
    </xf>
    <xf numFmtId="49" fontId="5" fillId="0" borderId="14" xfId="0" applyNumberFormat="1" applyFont="1" applyFill="1" applyBorder="1" applyAlignment="1">
      <alignment vertical="top"/>
    </xf>
    <xf numFmtId="0" fontId="5" fillId="0" borderId="14" xfId="0" applyNumberFormat="1" applyFont="1" applyBorder="1" applyAlignment="1">
      <alignment vertical="top"/>
    </xf>
    <xf numFmtId="173" fontId="6" fillId="0" borderId="14" xfId="0" applyNumberFormat="1" applyFont="1" applyFill="1" applyBorder="1" applyAlignment="1">
      <alignment vertical="top"/>
    </xf>
    <xf numFmtId="173" fontId="6" fillId="0" borderId="0" xfId="0" applyNumberFormat="1" applyFont="1" applyFill="1" applyBorder="1" applyAlignment="1">
      <alignment vertical="top"/>
    </xf>
    <xf numFmtId="49" fontId="48" fillId="33" borderId="15" xfId="0" applyNumberFormat="1" applyFont="1" applyFill="1" applyBorder="1" applyAlignment="1">
      <alignment horizontal="center" vertical="center"/>
    </xf>
    <xf numFmtId="49" fontId="48" fillId="33" borderId="25" xfId="0" applyNumberFormat="1" applyFont="1" applyFill="1" applyBorder="1" applyAlignment="1">
      <alignment horizontal="center" vertical="center"/>
    </xf>
    <xf numFmtId="49" fontId="48" fillId="33" borderId="26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left" vertical="top"/>
    </xf>
    <xf numFmtId="0" fontId="0" fillId="0" borderId="0" xfId="0" applyFill="1" applyAlignment="1">
      <alignment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5" fillId="0" borderId="11" xfId="0" applyNumberFormat="1" applyFont="1" applyFill="1" applyBorder="1" applyAlignment="1" quotePrefix="1">
      <alignment horizontal="center" vertical="center"/>
    </xf>
    <xf numFmtId="0" fontId="5" fillId="0" borderId="0" xfId="0" applyNumberFormat="1" applyFont="1" applyFill="1" applyBorder="1" applyAlignment="1">
      <alignment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vertical="center"/>
    </xf>
    <xf numFmtId="0" fontId="5" fillId="0" borderId="0" xfId="0" applyNumberFormat="1" applyFont="1" applyAlignment="1">
      <alignment vertical="center"/>
    </xf>
    <xf numFmtId="176" fontId="8" fillId="0" borderId="11" xfId="0" applyNumberFormat="1" applyFont="1" applyFill="1" applyBorder="1" applyAlignment="1">
      <alignment vertical="center"/>
    </xf>
    <xf numFmtId="176" fontId="8" fillId="0" borderId="11" xfId="0" applyNumberFormat="1" applyFont="1" applyFill="1" applyBorder="1" applyAlignment="1" quotePrefix="1">
      <alignment vertical="center"/>
    </xf>
    <xf numFmtId="176" fontId="6" fillId="0" borderId="11" xfId="0" applyNumberFormat="1" applyFont="1" applyFill="1" applyBorder="1" applyAlignment="1">
      <alignment vertical="center"/>
    </xf>
    <xf numFmtId="0" fontId="5" fillId="0" borderId="27" xfId="0" applyNumberFormat="1" applyFont="1" applyFill="1" applyBorder="1" applyAlignment="1" quotePrefix="1">
      <alignment horizontal="center" vertical="center"/>
    </xf>
    <xf numFmtId="49" fontId="5" fillId="0" borderId="28" xfId="0" applyNumberFormat="1" applyFont="1" applyFill="1" applyBorder="1" applyAlignment="1">
      <alignment vertical="center"/>
    </xf>
    <xf numFmtId="0" fontId="5" fillId="0" borderId="29" xfId="0" applyNumberFormat="1" applyFont="1" applyFill="1" applyBorder="1" applyAlignment="1">
      <alignment vertical="center"/>
    </xf>
    <xf numFmtId="176" fontId="6" fillId="0" borderId="27" xfId="0" applyNumberFormat="1" applyFont="1" applyFill="1" applyBorder="1" applyAlignment="1">
      <alignment vertical="center"/>
    </xf>
    <xf numFmtId="49" fontId="5" fillId="0" borderId="30" xfId="0" applyNumberFormat="1" applyFont="1" applyFill="1" applyBorder="1" applyAlignment="1">
      <alignment vertical="center"/>
    </xf>
    <xf numFmtId="0" fontId="5" fillId="0" borderId="31" xfId="0" applyNumberFormat="1" applyFont="1" applyFill="1" applyBorder="1" applyAlignment="1">
      <alignment vertical="center"/>
    </xf>
    <xf numFmtId="176" fontId="6" fillId="0" borderId="32" xfId="0" applyNumberFormat="1" applyFont="1" applyFill="1" applyBorder="1" applyAlignment="1">
      <alignment vertical="center"/>
    </xf>
    <xf numFmtId="49" fontId="5" fillId="0" borderId="28" xfId="0" applyNumberFormat="1" applyFont="1" applyFill="1" applyBorder="1" applyAlignment="1">
      <alignment horizontal="center" vertical="center"/>
    </xf>
    <xf numFmtId="49" fontId="5" fillId="0" borderId="30" xfId="0" applyNumberFormat="1" applyFont="1" applyFill="1" applyBorder="1" applyAlignment="1">
      <alignment horizontal="center" vertical="center"/>
    </xf>
    <xf numFmtId="0" fontId="5" fillId="0" borderId="32" xfId="0" applyNumberFormat="1" applyFont="1" applyFill="1" applyBorder="1" applyAlignment="1" quotePrefix="1">
      <alignment horizontal="center" vertical="center"/>
    </xf>
    <xf numFmtId="0" fontId="5" fillId="0" borderId="0" xfId="0" applyNumberFormat="1" applyFont="1" applyBorder="1" applyAlignment="1">
      <alignment vertical="top"/>
    </xf>
    <xf numFmtId="0" fontId="5" fillId="0" borderId="0" xfId="0" applyNumberFormat="1" applyFont="1" applyFill="1" applyAlignment="1">
      <alignment horizontal="center" vertical="top"/>
    </xf>
    <xf numFmtId="0" fontId="0" fillId="0" borderId="0" xfId="0" applyFont="1" applyAlignment="1">
      <alignment/>
    </xf>
    <xf numFmtId="0" fontId="4" fillId="0" borderId="0" xfId="0" applyFont="1" applyFill="1" applyAlignment="1">
      <alignment horizontal="center" vertical="center"/>
    </xf>
    <xf numFmtId="49" fontId="48" fillId="33" borderId="12" xfId="0" applyNumberFormat="1" applyFont="1" applyFill="1" applyBorder="1" applyAlignment="1">
      <alignment horizontal="center" vertical="center" wrapText="1"/>
    </xf>
    <xf numFmtId="0" fontId="48" fillId="33" borderId="18" xfId="0" applyFont="1" applyFill="1" applyBorder="1" applyAlignment="1">
      <alignment horizontal="center" vertical="center" wrapText="1"/>
    </xf>
    <xf numFmtId="49" fontId="48" fillId="33" borderId="33" xfId="0" applyNumberFormat="1" applyFont="1" applyFill="1" applyBorder="1" applyAlignment="1">
      <alignment horizontal="center" vertical="center" wrapText="1"/>
    </xf>
    <xf numFmtId="0" fontId="48" fillId="33" borderId="34" xfId="0" applyFont="1" applyFill="1" applyBorder="1" applyAlignment="1">
      <alignment horizontal="center" vertical="center" wrapText="1"/>
    </xf>
    <xf numFmtId="37" fontId="4" fillId="0" borderId="0" xfId="0" applyNumberFormat="1" applyFont="1" applyFill="1" applyAlignment="1">
      <alignment horizontal="center" vertical="center"/>
    </xf>
    <xf numFmtId="37" fontId="4" fillId="0" borderId="0" xfId="0" applyNumberFormat="1" applyFont="1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JERCICIO%202016\INFORMES%20TRIMESTRALES,%20SEMESTRAL%20Y%20ANUAL\4TO.%20TRIMESTRE\2&#176;%20ENV&#205;O\COMPROMISOS_4&#176;_TRIM_201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MP MILLDD"/>
      <sheetName val="COMP MILLPESOS_"/>
      <sheetName val="COMP DIR COND (DLLS)"/>
      <sheetName val="COMP DIR COND PESOS_"/>
      <sheetName val="COMP CONSOL"/>
      <sheetName val="COMP MILLPESOS_ (3)"/>
      <sheetName val="Pasivo Total"/>
      <sheetName val="Hoja3"/>
      <sheetName val="Instructivo"/>
      <sheetName val="COMP MILLPESOS_ (2)"/>
    </sheetNames>
    <sheetDataSet>
      <sheetData sheetId="3">
        <row r="256">
          <cell r="G256">
            <v>7474.084328</v>
          </cell>
          <cell r="H256">
            <v>7473.6697</v>
          </cell>
          <cell r="K256">
            <v>0</v>
          </cell>
          <cell r="L256">
            <v>7473.6697</v>
          </cell>
        </row>
        <row r="257">
          <cell r="G257">
            <v>5345.384176</v>
          </cell>
          <cell r="H257">
            <v>5344.5549200000005</v>
          </cell>
          <cell r="K257">
            <v>0</v>
          </cell>
          <cell r="L257">
            <v>5344.5549200000005</v>
          </cell>
        </row>
        <row r="258">
          <cell r="G258">
            <v>7612.57008</v>
          </cell>
          <cell r="H258">
            <v>7612.57008</v>
          </cell>
          <cell r="K258">
            <v>0</v>
          </cell>
          <cell r="L258">
            <v>7612.57008</v>
          </cell>
        </row>
        <row r="259">
          <cell r="G259">
            <v>3103.907468129098</v>
          </cell>
          <cell r="H259">
            <v>3103.4905799999997</v>
          </cell>
          <cell r="K259">
            <v>0</v>
          </cell>
          <cell r="L259">
            <v>3103.4905799999997</v>
          </cell>
        </row>
        <row r="260">
          <cell r="G260">
            <v>3632.14128</v>
          </cell>
          <cell r="H260">
            <v>3632.14128</v>
          </cell>
          <cell r="K260">
            <v>0</v>
          </cell>
          <cell r="L260">
            <v>3632.14128</v>
          </cell>
        </row>
        <row r="261">
          <cell r="G261">
            <v>4233.870165</v>
          </cell>
          <cell r="H261">
            <v>4233.35188</v>
          </cell>
          <cell r="K261">
            <v>0</v>
          </cell>
          <cell r="L261">
            <v>4233.35188</v>
          </cell>
        </row>
        <row r="262">
          <cell r="G262">
            <v>5365.28632</v>
          </cell>
          <cell r="H262">
            <v>5365.28632</v>
          </cell>
          <cell r="K262">
            <v>0</v>
          </cell>
          <cell r="L262">
            <v>5365.28632</v>
          </cell>
        </row>
        <row r="263">
          <cell r="G263">
            <v>3348.5357280000003</v>
          </cell>
          <cell r="H263">
            <v>3348.1211000000003</v>
          </cell>
          <cell r="K263">
            <v>0</v>
          </cell>
          <cell r="L263">
            <v>3348.1211000000003</v>
          </cell>
        </row>
        <row r="264">
          <cell r="G264">
            <v>4934.0732</v>
          </cell>
          <cell r="H264">
            <v>4934.0732</v>
          </cell>
          <cell r="K264">
            <v>0</v>
          </cell>
          <cell r="L264">
            <v>4934.0732</v>
          </cell>
        </row>
        <row r="265">
          <cell r="G265">
            <v>7363.79328</v>
          </cell>
          <cell r="H265">
            <v>7363.79328</v>
          </cell>
          <cell r="K265">
            <v>0</v>
          </cell>
          <cell r="L265">
            <v>7363.79328</v>
          </cell>
        </row>
        <row r="266">
          <cell r="G266">
            <v>3547.14254</v>
          </cell>
          <cell r="H266">
            <v>3547.14254</v>
          </cell>
          <cell r="K266">
            <v>0</v>
          </cell>
          <cell r="L266">
            <v>3547.14254</v>
          </cell>
        </row>
        <row r="267">
          <cell r="G267">
            <v>6298.199320000001</v>
          </cell>
          <cell r="H267">
            <v>6298.199320000001</v>
          </cell>
          <cell r="K267">
            <v>0</v>
          </cell>
          <cell r="L267">
            <v>6298.199320000001</v>
          </cell>
        </row>
        <row r="268">
          <cell r="G268">
            <v>6283.68734</v>
          </cell>
          <cell r="H268">
            <v>6283.68734</v>
          </cell>
          <cell r="K268">
            <v>0</v>
          </cell>
          <cell r="L268">
            <v>6283.68734</v>
          </cell>
        </row>
        <row r="269">
          <cell r="G269">
            <v>11183.4060397774</v>
          </cell>
          <cell r="H269">
            <v>11182.51716</v>
          </cell>
          <cell r="K269">
            <v>0</v>
          </cell>
          <cell r="L269">
            <v>11182.51716</v>
          </cell>
        </row>
        <row r="270">
          <cell r="G270">
            <v>3522.932079106601</v>
          </cell>
          <cell r="H270">
            <v>3522.26486</v>
          </cell>
          <cell r="K270">
            <v>0</v>
          </cell>
          <cell r="L270">
            <v>3522.26486</v>
          </cell>
        </row>
        <row r="271">
          <cell r="G271">
            <v>7036.23716</v>
          </cell>
          <cell r="H271">
            <v>7036.23716</v>
          </cell>
          <cell r="K271">
            <v>0</v>
          </cell>
          <cell r="L271">
            <v>7036.23716</v>
          </cell>
        </row>
        <row r="272">
          <cell r="G272">
            <v>5533.328476681699</v>
          </cell>
          <cell r="H272">
            <v>5533.21066</v>
          </cell>
          <cell r="K272">
            <v>0</v>
          </cell>
          <cell r="L272">
            <v>5533.21066</v>
          </cell>
        </row>
        <row r="273">
          <cell r="G273">
            <v>12032.50456</v>
          </cell>
          <cell r="H273">
            <v>12032.50456</v>
          </cell>
          <cell r="K273">
            <v>0</v>
          </cell>
          <cell r="L273">
            <v>12032.50456</v>
          </cell>
        </row>
        <row r="274">
          <cell r="G274">
            <v>11848.894739780495</v>
          </cell>
          <cell r="H274">
            <v>11847.9951</v>
          </cell>
          <cell r="K274">
            <v>0</v>
          </cell>
          <cell r="L274">
            <v>11847.9951</v>
          </cell>
        </row>
        <row r="275">
          <cell r="G275">
            <v>10013.2662</v>
          </cell>
          <cell r="H275">
            <v>10013.2662</v>
          </cell>
          <cell r="K275">
            <v>0</v>
          </cell>
          <cell r="L275">
            <v>10013.2662</v>
          </cell>
        </row>
        <row r="276">
          <cell r="G276">
            <v>5543.57636</v>
          </cell>
          <cell r="H276">
            <v>5543.57636</v>
          </cell>
          <cell r="K276">
            <v>0</v>
          </cell>
          <cell r="L276">
            <v>5543.57636</v>
          </cell>
        </row>
        <row r="277">
          <cell r="G277">
            <v>6115.763</v>
          </cell>
          <cell r="H277">
            <v>6115.763</v>
          </cell>
          <cell r="K277">
            <v>0</v>
          </cell>
          <cell r="L277">
            <v>6115.763</v>
          </cell>
        </row>
        <row r="278">
          <cell r="G278">
            <v>5509.154088424301</v>
          </cell>
          <cell r="H278">
            <v>5508.33298</v>
          </cell>
          <cell r="K278">
            <v>0</v>
          </cell>
          <cell r="L278">
            <v>5508.33298</v>
          </cell>
        </row>
        <row r="279">
          <cell r="G279">
            <v>9752.05056</v>
          </cell>
          <cell r="H279">
            <v>9752.05056</v>
          </cell>
          <cell r="K279">
            <v>0</v>
          </cell>
          <cell r="L279">
            <v>9752.05056</v>
          </cell>
        </row>
        <row r="280">
          <cell r="G280">
            <v>9984.242240000001</v>
          </cell>
          <cell r="H280">
            <v>9984.242240000001</v>
          </cell>
          <cell r="K280">
            <v>0</v>
          </cell>
          <cell r="L280">
            <v>9984.242240000001</v>
          </cell>
        </row>
        <row r="281">
          <cell r="G281">
            <v>3319.09714</v>
          </cell>
          <cell r="H281">
            <v>3319.09714</v>
          </cell>
          <cell r="K281">
            <v>0</v>
          </cell>
          <cell r="L281">
            <v>3319.09714</v>
          </cell>
        </row>
        <row r="282">
          <cell r="G282">
            <v>3352.26738</v>
          </cell>
          <cell r="H282">
            <v>3352.26738</v>
          </cell>
          <cell r="K282">
            <v>0</v>
          </cell>
          <cell r="L282">
            <v>3352.26738</v>
          </cell>
        </row>
        <row r="283">
          <cell r="G283">
            <v>10434.11362</v>
          </cell>
          <cell r="H283">
            <v>10434.11362</v>
          </cell>
          <cell r="K283">
            <v>0</v>
          </cell>
          <cell r="L283">
            <v>10434.11362</v>
          </cell>
        </row>
        <row r="284">
          <cell r="G284">
            <v>5464.79704</v>
          </cell>
          <cell r="H284">
            <v>5464.79704</v>
          </cell>
          <cell r="K284">
            <v>5464.79704</v>
          </cell>
          <cell r="L284">
            <v>0</v>
          </cell>
        </row>
        <row r="285">
          <cell r="G285">
            <v>21328.46432</v>
          </cell>
          <cell r="H285">
            <v>21328.46432</v>
          </cell>
          <cell r="K285">
            <v>21328.46432</v>
          </cell>
          <cell r="L285">
            <v>0</v>
          </cell>
        </row>
        <row r="286">
          <cell r="G286">
            <v>3266.382061679</v>
          </cell>
          <cell r="H286">
            <v>3266.382061679</v>
          </cell>
          <cell r="K286">
            <v>0</v>
          </cell>
          <cell r="L286">
            <v>3266.382061679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2"/>
  <sheetViews>
    <sheetView showGridLines="0" showZeros="0" tabSelected="1" showOutlineSymbols="0" zoomScale="120" zoomScaleNormal="120" zoomScaleSheetLayoutView="90" workbookViewId="0" topLeftCell="B1">
      <selection activeCell="F10" sqref="F10"/>
    </sheetView>
  </sheetViews>
  <sheetFormatPr defaultColWidth="0" defaultRowHeight="23.25"/>
  <cols>
    <col min="1" max="1" width="0.453125" style="0" customWidth="1"/>
    <col min="2" max="2" width="2.4609375" style="0" bestFit="1" customWidth="1"/>
    <col min="3" max="3" width="0.453125" style="0" customWidth="1"/>
    <col min="4" max="4" width="26.69140625" style="76" customWidth="1"/>
    <col min="5" max="5" width="5.609375" style="0" customWidth="1"/>
    <col min="6" max="6" width="5.76953125" style="0" bestFit="1" customWidth="1"/>
    <col min="7" max="7" width="4.83984375" style="0" bestFit="1" customWidth="1"/>
    <col min="8" max="9" width="5.76953125" style="0" bestFit="1" customWidth="1"/>
    <col min="10" max="10" width="6.0703125" style="0" customWidth="1"/>
    <col min="11" max="11" width="6.4609375" style="0" customWidth="1"/>
    <col min="12" max="12" width="6.1484375" style="0" customWidth="1"/>
    <col min="13" max="13" width="0.84375" style="0" customWidth="1"/>
    <col min="14" max="14" width="0" style="0" hidden="1" customWidth="1"/>
    <col min="15" max="255" width="11.0703125" style="0" hidden="1" customWidth="1"/>
    <col min="256" max="16384" width="2.5390625" style="0" hidden="1" customWidth="1"/>
  </cols>
  <sheetData>
    <row r="1" spans="1:13" ht="3.75" customHeight="1">
      <c r="A1" s="16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6"/>
    </row>
    <row r="2" spans="1:13" ht="12" customHeight="1">
      <c r="A2" s="18"/>
      <c r="B2" s="82" t="s">
        <v>28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16"/>
    </row>
    <row r="3" spans="1:13" ht="12" customHeight="1">
      <c r="A3" s="18"/>
      <c r="B3" s="77" t="s">
        <v>25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16"/>
    </row>
    <row r="4" spans="1:13" ht="12" customHeight="1">
      <c r="A4" s="18"/>
      <c r="B4" s="77" t="s">
        <v>26</v>
      </c>
      <c r="C4" s="77"/>
      <c r="D4" s="77"/>
      <c r="E4" s="77"/>
      <c r="F4" s="77"/>
      <c r="G4" s="77"/>
      <c r="H4" s="77"/>
      <c r="I4" s="77"/>
      <c r="J4" s="77"/>
      <c r="K4" s="77"/>
      <c r="L4" s="77"/>
      <c r="M4" s="16"/>
    </row>
    <row r="5" spans="1:13" ht="15.75" customHeight="1">
      <c r="A5" s="18"/>
      <c r="B5" s="83" t="s">
        <v>27</v>
      </c>
      <c r="C5" s="83"/>
      <c r="D5" s="83"/>
      <c r="E5" s="83"/>
      <c r="F5" s="83"/>
      <c r="G5" s="83"/>
      <c r="H5" s="83"/>
      <c r="I5" s="83"/>
      <c r="J5" s="83"/>
      <c r="K5" s="83"/>
      <c r="L5" s="83"/>
      <c r="M5" s="16"/>
    </row>
    <row r="6" spans="1:13" ht="12" customHeight="1">
      <c r="A6" s="18"/>
      <c r="B6" s="7" t="s">
        <v>29</v>
      </c>
      <c r="C6" s="6"/>
      <c r="D6" s="19"/>
      <c r="E6" s="6"/>
      <c r="F6" s="6"/>
      <c r="G6" s="6"/>
      <c r="H6" s="6"/>
      <c r="I6" s="6"/>
      <c r="J6" s="6"/>
      <c r="K6" s="6"/>
      <c r="L6" s="6"/>
      <c r="M6" s="16"/>
    </row>
    <row r="7" spans="1:13" ht="4.5" customHeight="1">
      <c r="A7" s="18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16"/>
    </row>
    <row r="8" spans="1:13" ht="15" customHeight="1">
      <c r="A8" s="18"/>
      <c r="B8" s="24"/>
      <c r="C8" s="25"/>
      <c r="D8" s="26"/>
      <c r="E8" s="27" t="s">
        <v>14</v>
      </c>
      <c r="F8" s="28"/>
      <c r="G8" s="29"/>
      <c r="H8" s="24"/>
      <c r="I8" s="27" t="s">
        <v>20</v>
      </c>
      <c r="J8" s="28"/>
      <c r="K8" s="27" t="s">
        <v>18</v>
      </c>
      <c r="L8" s="29"/>
      <c r="M8" s="21"/>
    </row>
    <row r="9" spans="1:13" ht="12" customHeight="1">
      <c r="A9" s="18"/>
      <c r="B9" s="30"/>
      <c r="C9" s="31"/>
      <c r="D9" s="32"/>
      <c r="E9" s="31"/>
      <c r="F9" s="31"/>
      <c r="G9" s="31"/>
      <c r="H9" s="31" t="s">
        <v>5</v>
      </c>
      <c r="I9" s="31"/>
      <c r="J9" s="78" t="s">
        <v>31</v>
      </c>
      <c r="K9" s="30" t="s">
        <v>6</v>
      </c>
      <c r="L9" s="80" t="s">
        <v>17</v>
      </c>
      <c r="M9" s="21"/>
    </row>
    <row r="10" spans="1:13" ht="12" customHeight="1">
      <c r="A10" s="18"/>
      <c r="B10" s="30" t="s">
        <v>0</v>
      </c>
      <c r="C10" s="31"/>
      <c r="D10" s="32" t="s">
        <v>1</v>
      </c>
      <c r="E10" s="31" t="s">
        <v>24</v>
      </c>
      <c r="F10" s="31" t="s">
        <v>30</v>
      </c>
      <c r="G10" s="31" t="s">
        <v>7</v>
      </c>
      <c r="H10" s="31" t="s">
        <v>8</v>
      </c>
      <c r="I10" s="31" t="s">
        <v>5</v>
      </c>
      <c r="J10" s="79"/>
      <c r="K10" s="30" t="s">
        <v>15</v>
      </c>
      <c r="L10" s="81"/>
      <c r="M10" s="21"/>
    </row>
    <row r="11" spans="1:13" ht="12" customHeight="1">
      <c r="A11" s="18"/>
      <c r="B11" s="30"/>
      <c r="C11" s="31"/>
      <c r="D11" s="32"/>
      <c r="E11" s="31"/>
      <c r="F11" s="31"/>
      <c r="G11" s="31"/>
      <c r="H11" s="33"/>
      <c r="I11" s="31"/>
      <c r="J11" s="79"/>
      <c r="K11" s="30" t="s">
        <v>16</v>
      </c>
      <c r="L11" s="81"/>
      <c r="M11" s="21"/>
    </row>
    <row r="12" spans="1:13" ht="14.25" customHeight="1">
      <c r="A12" s="18"/>
      <c r="B12" s="34"/>
      <c r="C12" s="35"/>
      <c r="D12" s="36"/>
      <c r="E12" s="47" t="s">
        <v>2</v>
      </c>
      <c r="F12" s="47" t="s">
        <v>3</v>
      </c>
      <c r="G12" s="47" t="s">
        <v>9</v>
      </c>
      <c r="H12" s="47" t="s">
        <v>10</v>
      </c>
      <c r="I12" s="47" t="s">
        <v>11</v>
      </c>
      <c r="J12" s="47" t="s">
        <v>12</v>
      </c>
      <c r="K12" s="48" t="s">
        <v>4</v>
      </c>
      <c r="L12" s="49" t="s">
        <v>13</v>
      </c>
      <c r="M12" s="21"/>
    </row>
    <row r="13" spans="1:13" ht="6" customHeight="1">
      <c r="A13" s="18"/>
      <c r="B13" s="8"/>
      <c r="C13" s="9"/>
      <c r="D13" s="10"/>
      <c r="E13" s="11"/>
      <c r="F13" s="11"/>
      <c r="G13" s="11"/>
      <c r="H13" s="11"/>
      <c r="I13" s="11"/>
      <c r="J13" s="11"/>
      <c r="K13" s="11"/>
      <c r="L13" s="11"/>
      <c r="M13" s="21"/>
    </row>
    <row r="14" spans="1:13" ht="12" customHeight="1">
      <c r="A14" s="18"/>
      <c r="B14" s="12"/>
      <c r="C14" s="9"/>
      <c r="D14" s="75" t="s">
        <v>21</v>
      </c>
      <c r="E14" s="61">
        <f>+E16+E262</f>
        <v>776360.7082659245</v>
      </c>
      <c r="F14" s="61">
        <f aca="true" t="shared" si="0" ref="F14:L14">+F16+F262</f>
        <v>766556.6484566098</v>
      </c>
      <c r="G14" s="61">
        <f>F14/E14*100-100</f>
        <v>-1.2628227710303577</v>
      </c>
      <c r="H14" s="61">
        <f>+H16+H262</f>
        <v>748990.1783376746</v>
      </c>
      <c r="I14" s="61">
        <f>+I16+I262</f>
        <v>522467.85688344867</v>
      </c>
      <c r="J14" s="61">
        <f>+I14/F14*100</f>
        <v>68.15776210869593</v>
      </c>
      <c r="K14" s="61">
        <f t="shared" si="0"/>
        <v>193495.40628391848</v>
      </c>
      <c r="L14" s="61">
        <f t="shared" si="0"/>
        <v>328972.45059953013</v>
      </c>
      <c r="M14" s="21"/>
    </row>
    <row r="15" spans="1:13" ht="6" customHeight="1">
      <c r="A15" s="18"/>
      <c r="B15" s="12"/>
      <c r="C15" s="9"/>
      <c r="D15" s="75"/>
      <c r="E15" s="61"/>
      <c r="F15" s="61"/>
      <c r="G15" s="61"/>
      <c r="H15" s="61"/>
      <c r="I15" s="61"/>
      <c r="J15" s="61"/>
      <c r="K15" s="61"/>
      <c r="L15" s="61"/>
      <c r="M15" s="21"/>
    </row>
    <row r="16" spans="1:13" s="5" customFormat="1" ht="12" customHeight="1">
      <c r="A16" s="22"/>
      <c r="B16" s="13"/>
      <c r="C16" s="14"/>
      <c r="D16" s="75" t="s">
        <v>22</v>
      </c>
      <c r="E16" s="61">
        <f>SUM(E18:E259)</f>
        <v>554180.2213259245</v>
      </c>
      <c r="F16" s="61">
        <f aca="true" t="shared" si="1" ref="F16:L16">SUM(F18:F259)</f>
        <v>544376.1615166098</v>
      </c>
      <c r="G16" s="61">
        <f>F16/E16*100-100</f>
        <v>-1.7691103781830293</v>
      </c>
      <c r="H16" s="61">
        <f>SUM(H18:H259)</f>
        <v>535207.026047096</v>
      </c>
      <c r="I16" s="61">
        <f>SUM(I18:I259)</f>
        <v>308690.69294176967</v>
      </c>
      <c r="J16" s="61">
        <f>+I16/F16*100</f>
        <v>56.70540239707962</v>
      </c>
      <c r="K16" s="61">
        <f t="shared" si="1"/>
        <v>166702.14492391847</v>
      </c>
      <c r="L16" s="61">
        <f t="shared" si="1"/>
        <v>141988.5480178511</v>
      </c>
      <c r="M16" s="23"/>
    </row>
    <row r="17" spans="1:13" s="5" customFormat="1" ht="6" customHeight="1">
      <c r="A17" s="22"/>
      <c r="B17" s="13"/>
      <c r="C17" s="14"/>
      <c r="D17" s="75"/>
      <c r="E17" s="61"/>
      <c r="G17" s="62"/>
      <c r="H17" s="61"/>
      <c r="I17" s="61"/>
      <c r="J17" s="61"/>
      <c r="K17" s="61"/>
      <c r="L17" s="61"/>
      <c r="M17" s="23"/>
    </row>
    <row r="18" spans="1:13" ht="12" customHeight="1">
      <c r="A18" s="18"/>
      <c r="B18" s="53">
        <v>1</v>
      </c>
      <c r="C18" s="54"/>
      <c r="D18" s="55" t="s">
        <v>282</v>
      </c>
      <c r="E18" s="63">
        <v>2142.2999504</v>
      </c>
      <c r="F18" s="63">
        <v>2142.2999504</v>
      </c>
      <c r="G18" s="63">
        <f>F18/E18*100-100</f>
        <v>0</v>
      </c>
      <c r="H18" s="63">
        <v>2142.2999504</v>
      </c>
      <c r="I18" s="63">
        <f>K18+L18</f>
        <v>0</v>
      </c>
      <c r="J18" s="63">
        <f>+I18/F18*100</f>
        <v>0</v>
      </c>
      <c r="K18" s="63">
        <v>0</v>
      </c>
      <c r="L18" s="63">
        <v>0</v>
      </c>
      <c r="M18" s="21"/>
    </row>
    <row r="19" spans="1:13" ht="12" customHeight="1">
      <c r="A19" s="18"/>
      <c r="B19" s="53">
        <v>2</v>
      </c>
      <c r="C19" s="54"/>
      <c r="D19" s="55" t="s">
        <v>291</v>
      </c>
      <c r="E19" s="63">
        <v>5750.1847668010005</v>
      </c>
      <c r="F19" s="63">
        <v>5750.1847668010005</v>
      </c>
      <c r="G19" s="63">
        <f aca="true" t="shared" si="2" ref="G19:G82">F19/E19*100-100</f>
        <v>0</v>
      </c>
      <c r="H19" s="63">
        <v>5750.184824641607</v>
      </c>
      <c r="I19" s="63">
        <f aca="true" t="shared" si="3" ref="I19:I82">K19+L19</f>
        <v>0</v>
      </c>
      <c r="J19" s="63">
        <f aca="true" t="shared" si="4" ref="J19:J82">+I19/F19*100</f>
        <v>0</v>
      </c>
      <c r="K19" s="63">
        <v>0</v>
      </c>
      <c r="L19" s="63">
        <v>0</v>
      </c>
      <c r="M19" s="21"/>
    </row>
    <row r="20" spans="1:13" ht="12" customHeight="1">
      <c r="A20" s="18"/>
      <c r="B20" s="53">
        <v>3</v>
      </c>
      <c r="C20" s="54"/>
      <c r="D20" s="55" t="s">
        <v>264</v>
      </c>
      <c r="E20" s="63">
        <v>569.426565061</v>
      </c>
      <c r="F20" s="63">
        <v>569.426565061</v>
      </c>
      <c r="G20" s="63">
        <f t="shared" si="2"/>
        <v>0</v>
      </c>
      <c r="H20" s="63">
        <v>569.4265816378659</v>
      </c>
      <c r="I20" s="63">
        <f t="shared" si="3"/>
        <v>0</v>
      </c>
      <c r="J20" s="63">
        <f t="shared" si="4"/>
        <v>0</v>
      </c>
      <c r="K20" s="63">
        <v>0</v>
      </c>
      <c r="L20" s="63">
        <v>0</v>
      </c>
      <c r="M20" s="21"/>
    </row>
    <row r="21" spans="1:13" ht="12" customHeight="1">
      <c r="A21" s="18"/>
      <c r="B21" s="53">
        <v>4</v>
      </c>
      <c r="C21" s="54"/>
      <c r="D21" s="55" t="s">
        <v>33</v>
      </c>
      <c r="E21" s="63">
        <v>6863.894979391401</v>
      </c>
      <c r="F21" s="63">
        <v>6863.894979391401</v>
      </c>
      <c r="G21" s="63">
        <f t="shared" si="2"/>
        <v>0</v>
      </c>
      <c r="H21" s="63">
        <v>5975.687015695155</v>
      </c>
      <c r="I21" s="63">
        <f t="shared" si="3"/>
        <v>0</v>
      </c>
      <c r="J21" s="63">
        <f t="shared" si="4"/>
        <v>0</v>
      </c>
      <c r="K21" s="63">
        <v>0</v>
      </c>
      <c r="L21" s="63">
        <v>0</v>
      </c>
      <c r="M21" s="21"/>
    </row>
    <row r="22" spans="1:13" ht="12" customHeight="1">
      <c r="A22" s="18"/>
      <c r="B22" s="56">
        <v>5</v>
      </c>
      <c r="C22" s="54"/>
      <c r="D22" s="55" t="s">
        <v>253</v>
      </c>
      <c r="E22" s="63">
        <v>1270.2471470042</v>
      </c>
      <c r="F22" s="63">
        <v>1270.2471470042</v>
      </c>
      <c r="G22" s="63">
        <f t="shared" si="2"/>
        <v>0</v>
      </c>
      <c r="H22" s="63">
        <v>1268.92027521</v>
      </c>
      <c r="I22" s="63">
        <f t="shared" si="3"/>
        <v>0</v>
      </c>
      <c r="J22" s="63">
        <f t="shared" si="4"/>
        <v>0</v>
      </c>
      <c r="K22" s="63">
        <v>0</v>
      </c>
      <c r="L22" s="63">
        <v>0</v>
      </c>
      <c r="M22" s="21"/>
    </row>
    <row r="23" spans="1:13" ht="12" customHeight="1">
      <c r="A23" s="18"/>
      <c r="B23" s="56">
        <v>6</v>
      </c>
      <c r="C23" s="54"/>
      <c r="D23" s="55" t="s">
        <v>300</v>
      </c>
      <c r="E23" s="63">
        <v>6382.231147504001</v>
      </c>
      <c r="F23" s="63">
        <v>6382.231147504001</v>
      </c>
      <c r="G23" s="63">
        <f t="shared" si="2"/>
        <v>0</v>
      </c>
      <c r="H23" s="63">
        <v>6382.231147504001</v>
      </c>
      <c r="I23" s="63">
        <f t="shared" si="3"/>
        <v>0</v>
      </c>
      <c r="J23" s="63">
        <f t="shared" si="4"/>
        <v>0</v>
      </c>
      <c r="K23" s="63">
        <v>0</v>
      </c>
      <c r="L23" s="63">
        <v>0</v>
      </c>
      <c r="M23" s="21"/>
    </row>
    <row r="24" spans="1:13" ht="12" customHeight="1">
      <c r="A24" s="18"/>
      <c r="B24" s="56">
        <v>7</v>
      </c>
      <c r="C24" s="54"/>
      <c r="D24" s="55" t="s">
        <v>298</v>
      </c>
      <c r="E24" s="63">
        <v>14537.269301947</v>
      </c>
      <c r="F24" s="63">
        <v>14537.269301947</v>
      </c>
      <c r="G24" s="63">
        <f t="shared" si="2"/>
        <v>0</v>
      </c>
      <c r="H24" s="63">
        <v>14537.269317080927</v>
      </c>
      <c r="I24" s="63">
        <f t="shared" si="3"/>
        <v>1215.83114894599</v>
      </c>
      <c r="J24" s="63">
        <f t="shared" si="4"/>
        <v>8.363545612951889</v>
      </c>
      <c r="K24" s="63">
        <v>0</v>
      </c>
      <c r="L24" s="63">
        <v>1215.83114894599</v>
      </c>
      <c r="M24" s="21"/>
    </row>
    <row r="25" spans="1:13" ht="12" customHeight="1">
      <c r="A25" s="18"/>
      <c r="B25" s="56">
        <v>9</v>
      </c>
      <c r="C25" s="54"/>
      <c r="D25" s="55" t="s">
        <v>242</v>
      </c>
      <c r="E25" s="63">
        <v>2073.5323002822</v>
      </c>
      <c r="F25" s="63">
        <v>2073.5323002822</v>
      </c>
      <c r="G25" s="63">
        <f t="shared" si="2"/>
        <v>0</v>
      </c>
      <c r="H25" s="63">
        <v>2073.5323002822</v>
      </c>
      <c r="I25" s="63">
        <f t="shared" si="3"/>
        <v>0</v>
      </c>
      <c r="J25" s="63">
        <f t="shared" si="4"/>
        <v>0</v>
      </c>
      <c r="K25" s="63">
        <v>0</v>
      </c>
      <c r="L25" s="63">
        <v>0</v>
      </c>
      <c r="M25" s="21"/>
    </row>
    <row r="26" spans="1:13" ht="12" customHeight="1">
      <c r="A26" s="18"/>
      <c r="B26" s="56">
        <v>10</v>
      </c>
      <c r="C26" s="54"/>
      <c r="D26" s="55" t="s">
        <v>285</v>
      </c>
      <c r="E26" s="63">
        <v>2750.39072125173</v>
      </c>
      <c r="F26" s="63">
        <v>2750.39072125173</v>
      </c>
      <c r="G26" s="63">
        <f t="shared" si="2"/>
        <v>0</v>
      </c>
      <c r="H26" s="63">
        <v>2720.374384291552</v>
      </c>
      <c r="I26" s="63">
        <f t="shared" si="3"/>
        <v>0</v>
      </c>
      <c r="J26" s="63">
        <f t="shared" si="4"/>
        <v>0</v>
      </c>
      <c r="K26" s="63">
        <v>0</v>
      </c>
      <c r="L26" s="63">
        <v>0</v>
      </c>
      <c r="M26" s="21"/>
    </row>
    <row r="27" spans="1:13" ht="12" customHeight="1">
      <c r="A27" s="18"/>
      <c r="B27" s="56">
        <v>11</v>
      </c>
      <c r="C27" s="54"/>
      <c r="D27" s="55" t="s">
        <v>244</v>
      </c>
      <c r="E27" s="63">
        <v>2206.018841213</v>
      </c>
      <c r="F27" s="63">
        <v>2206.018841213</v>
      </c>
      <c r="G27" s="63">
        <f t="shared" si="2"/>
        <v>0</v>
      </c>
      <c r="H27" s="63">
        <v>2206.018837274034</v>
      </c>
      <c r="I27" s="63">
        <f t="shared" si="3"/>
        <v>0</v>
      </c>
      <c r="J27" s="63">
        <f t="shared" si="4"/>
        <v>0</v>
      </c>
      <c r="K27" s="63">
        <v>0</v>
      </c>
      <c r="L27" s="63">
        <v>0</v>
      </c>
      <c r="M27" s="21"/>
    </row>
    <row r="28" spans="1:13" ht="12" customHeight="1">
      <c r="A28" s="18"/>
      <c r="B28" s="56">
        <v>12</v>
      </c>
      <c r="C28" s="54"/>
      <c r="D28" s="55" t="s">
        <v>263</v>
      </c>
      <c r="E28" s="63">
        <v>3631.6863916212</v>
      </c>
      <c r="F28" s="63">
        <v>3631.6863916212</v>
      </c>
      <c r="G28" s="63">
        <f t="shared" si="2"/>
        <v>0</v>
      </c>
      <c r="H28" s="63">
        <v>3631.686635422461</v>
      </c>
      <c r="I28" s="63">
        <f t="shared" si="3"/>
        <v>0</v>
      </c>
      <c r="J28" s="63">
        <f t="shared" si="4"/>
        <v>0</v>
      </c>
      <c r="K28" s="63">
        <v>0</v>
      </c>
      <c r="L28" s="63">
        <v>0</v>
      </c>
      <c r="M28" s="21"/>
    </row>
    <row r="29" spans="1:13" ht="12" customHeight="1">
      <c r="A29" s="18"/>
      <c r="B29" s="56">
        <v>13</v>
      </c>
      <c r="C29" s="54"/>
      <c r="D29" s="55" t="s">
        <v>281</v>
      </c>
      <c r="E29" s="63">
        <v>1050.1886425844605</v>
      </c>
      <c r="F29" s="63">
        <v>1050.1886425844605</v>
      </c>
      <c r="G29" s="63">
        <f t="shared" si="2"/>
        <v>0</v>
      </c>
      <c r="H29" s="63">
        <v>1050.1886432426</v>
      </c>
      <c r="I29" s="63">
        <f t="shared" si="3"/>
        <v>0</v>
      </c>
      <c r="J29" s="63">
        <f t="shared" si="4"/>
        <v>0</v>
      </c>
      <c r="K29" s="63">
        <v>0</v>
      </c>
      <c r="L29" s="63">
        <v>0</v>
      </c>
      <c r="M29" s="21"/>
    </row>
    <row r="30" spans="1:13" ht="12" customHeight="1">
      <c r="A30" s="18"/>
      <c r="B30" s="56">
        <v>14</v>
      </c>
      <c r="C30" s="54"/>
      <c r="D30" s="55" t="s">
        <v>243</v>
      </c>
      <c r="E30" s="63">
        <v>699.893618855</v>
      </c>
      <c r="F30" s="63">
        <v>699.893618855</v>
      </c>
      <c r="G30" s="63">
        <f t="shared" si="2"/>
        <v>0</v>
      </c>
      <c r="H30" s="63">
        <v>699.8936128428938</v>
      </c>
      <c r="I30" s="63">
        <f t="shared" si="3"/>
        <v>0</v>
      </c>
      <c r="J30" s="63">
        <f t="shared" si="4"/>
        <v>0</v>
      </c>
      <c r="K30" s="63">
        <v>0</v>
      </c>
      <c r="L30" s="63">
        <v>0</v>
      </c>
      <c r="M30" s="21"/>
    </row>
    <row r="31" spans="1:13" ht="12" customHeight="1">
      <c r="A31" s="18"/>
      <c r="B31" s="56">
        <v>15</v>
      </c>
      <c r="C31" s="54"/>
      <c r="D31" s="55" t="s">
        <v>245</v>
      </c>
      <c r="E31" s="63">
        <v>1302.9383465444</v>
      </c>
      <c r="F31" s="63">
        <v>1302.9383465444</v>
      </c>
      <c r="G31" s="63">
        <f t="shared" si="2"/>
        <v>0</v>
      </c>
      <c r="H31" s="63">
        <v>1302.9383465444</v>
      </c>
      <c r="I31" s="63">
        <f t="shared" si="3"/>
        <v>0</v>
      </c>
      <c r="J31" s="63">
        <f t="shared" si="4"/>
        <v>0</v>
      </c>
      <c r="K31" s="63">
        <v>0</v>
      </c>
      <c r="L31" s="63">
        <v>0</v>
      </c>
      <c r="M31" s="21"/>
    </row>
    <row r="32" spans="1:13" ht="12" customHeight="1">
      <c r="A32" s="18"/>
      <c r="B32" s="56">
        <v>16</v>
      </c>
      <c r="C32" s="54"/>
      <c r="D32" s="55" t="s">
        <v>269</v>
      </c>
      <c r="E32" s="63">
        <v>1503.253612487</v>
      </c>
      <c r="F32" s="63">
        <v>1503.253612487</v>
      </c>
      <c r="G32" s="63">
        <f t="shared" si="2"/>
        <v>0</v>
      </c>
      <c r="H32" s="63">
        <v>1503.2528126695884</v>
      </c>
      <c r="I32" s="63">
        <f t="shared" si="3"/>
        <v>2.9461091344273883E-13</v>
      </c>
      <c r="J32" s="63">
        <f t="shared" si="4"/>
        <v>1.959821755926674E-14</v>
      </c>
      <c r="K32" s="63">
        <v>0</v>
      </c>
      <c r="L32" s="63">
        <v>2.9461091344273883E-13</v>
      </c>
      <c r="M32" s="21"/>
    </row>
    <row r="33" spans="1:13" ht="12" customHeight="1">
      <c r="A33" s="18"/>
      <c r="B33" s="56">
        <v>17</v>
      </c>
      <c r="C33" s="54"/>
      <c r="D33" s="55" t="s">
        <v>252</v>
      </c>
      <c r="E33" s="63">
        <v>923.4577605647303</v>
      </c>
      <c r="F33" s="63">
        <v>923.4577605647303</v>
      </c>
      <c r="G33" s="63">
        <f t="shared" si="2"/>
        <v>0</v>
      </c>
      <c r="H33" s="63">
        <v>923.4578114784159</v>
      </c>
      <c r="I33" s="63">
        <f t="shared" si="3"/>
        <v>0</v>
      </c>
      <c r="J33" s="63">
        <f t="shared" si="4"/>
        <v>0</v>
      </c>
      <c r="K33" s="63">
        <v>0</v>
      </c>
      <c r="L33" s="63">
        <v>0</v>
      </c>
      <c r="M33" s="21"/>
    </row>
    <row r="34" spans="1:13" ht="12" customHeight="1">
      <c r="A34" s="18"/>
      <c r="B34" s="56">
        <v>18</v>
      </c>
      <c r="C34" s="54"/>
      <c r="D34" s="55" t="s">
        <v>255</v>
      </c>
      <c r="E34" s="63">
        <v>853.2351186007302</v>
      </c>
      <c r="F34" s="63">
        <v>853.2351186007302</v>
      </c>
      <c r="G34" s="63">
        <f t="shared" si="2"/>
        <v>0</v>
      </c>
      <c r="H34" s="63">
        <v>853.2351253565341</v>
      </c>
      <c r="I34" s="63">
        <f t="shared" si="3"/>
        <v>2.9461091344273883E-13</v>
      </c>
      <c r="J34" s="63">
        <f t="shared" si="4"/>
        <v>3.452869051216368E-14</v>
      </c>
      <c r="K34" s="63">
        <v>0</v>
      </c>
      <c r="L34" s="63">
        <v>2.9461091344273883E-13</v>
      </c>
      <c r="M34" s="21"/>
    </row>
    <row r="35" spans="1:13" ht="12" customHeight="1">
      <c r="A35" s="18"/>
      <c r="B35" s="56">
        <v>19</v>
      </c>
      <c r="C35" s="54"/>
      <c r="D35" s="55" t="s">
        <v>246</v>
      </c>
      <c r="E35" s="63">
        <v>573.8352009280001</v>
      </c>
      <c r="F35" s="63">
        <v>573.8352009280001</v>
      </c>
      <c r="G35" s="63">
        <f t="shared" si="2"/>
        <v>0</v>
      </c>
      <c r="H35" s="63">
        <v>573.8351314778101</v>
      </c>
      <c r="I35" s="63">
        <f t="shared" si="3"/>
        <v>7.365272836068471E-14</v>
      </c>
      <c r="J35" s="63">
        <f t="shared" si="4"/>
        <v>1.2835170836779326E-14</v>
      </c>
      <c r="K35" s="63">
        <v>0</v>
      </c>
      <c r="L35" s="63">
        <v>7.365272836068471E-14</v>
      </c>
      <c r="M35" s="21"/>
    </row>
    <row r="36" spans="1:13" ht="12" customHeight="1">
      <c r="A36" s="18"/>
      <c r="B36" s="56">
        <v>20</v>
      </c>
      <c r="C36" s="54"/>
      <c r="D36" s="55" t="s">
        <v>250</v>
      </c>
      <c r="E36" s="63">
        <v>585.048607874</v>
      </c>
      <c r="F36" s="63">
        <v>585.048607874</v>
      </c>
      <c r="G36" s="63">
        <f t="shared" si="2"/>
        <v>0</v>
      </c>
      <c r="H36" s="63">
        <v>585.048646434404</v>
      </c>
      <c r="I36" s="63">
        <f t="shared" si="3"/>
        <v>0</v>
      </c>
      <c r="J36" s="63">
        <f t="shared" si="4"/>
        <v>0</v>
      </c>
      <c r="K36" s="63">
        <v>0</v>
      </c>
      <c r="L36" s="63">
        <v>0</v>
      </c>
      <c r="M36" s="21"/>
    </row>
    <row r="37" spans="1:13" ht="12" customHeight="1">
      <c r="A37" s="18"/>
      <c r="B37" s="56">
        <v>21</v>
      </c>
      <c r="C37" s="54"/>
      <c r="D37" s="55" t="s">
        <v>249</v>
      </c>
      <c r="E37" s="63">
        <v>756.2532559064604</v>
      </c>
      <c r="F37" s="63">
        <v>756.2532559064604</v>
      </c>
      <c r="G37" s="63">
        <f t="shared" si="2"/>
        <v>0</v>
      </c>
      <c r="H37" s="63">
        <v>756.2531728097433</v>
      </c>
      <c r="I37" s="63">
        <f t="shared" si="3"/>
        <v>0</v>
      </c>
      <c r="J37" s="63">
        <f t="shared" si="4"/>
        <v>0</v>
      </c>
      <c r="K37" s="63">
        <v>0</v>
      </c>
      <c r="L37" s="63">
        <v>0</v>
      </c>
      <c r="M37" s="21"/>
    </row>
    <row r="38" spans="1:13" ht="12" customHeight="1">
      <c r="A38" s="18"/>
      <c r="B38" s="56">
        <v>22</v>
      </c>
      <c r="C38" s="54"/>
      <c r="D38" s="55" t="s">
        <v>247</v>
      </c>
      <c r="E38" s="63">
        <v>932.6849546</v>
      </c>
      <c r="F38" s="63">
        <v>932.6849546</v>
      </c>
      <c r="G38" s="63">
        <f t="shared" si="2"/>
        <v>0</v>
      </c>
      <c r="H38" s="63">
        <v>932.6849543926858</v>
      </c>
      <c r="I38" s="63">
        <f t="shared" si="3"/>
        <v>0</v>
      </c>
      <c r="J38" s="63">
        <f t="shared" si="4"/>
        <v>0</v>
      </c>
      <c r="K38" s="63">
        <v>0</v>
      </c>
      <c r="L38" s="63">
        <v>0</v>
      </c>
      <c r="M38" s="21"/>
    </row>
    <row r="39" spans="1:13" ht="12" customHeight="1">
      <c r="A39" s="18"/>
      <c r="B39" s="56">
        <v>23</v>
      </c>
      <c r="C39" s="54"/>
      <c r="D39" s="55" t="s">
        <v>251</v>
      </c>
      <c r="E39" s="63">
        <v>504.587142078</v>
      </c>
      <c r="F39" s="63">
        <v>504.587142078</v>
      </c>
      <c r="G39" s="63">
        <f t="shared" si="2"/>
        <v>0</v>
      </c>
      <c r="H39" s="63">
        <v>504.587133578126</v>
      </c>
      <c r="I39" s="63">
        <f t="shared" si="3"/>
        <v>0</v>
      </c>
      <c r="J39" s="63">
        <f t="shared" si="4"/>
        <v>0</v>
      </c>
      <c r="K39" s="63">
        <v>0</v>
      </c>
      <c r="L39" s="63">
        <v>0</v>
      </c>
      <c r="M39" s="21"/>
    </row>
    <row r="40" spans="1:13" ht="12" customHeight="1">
      <c r="A40" s="18"/>
      <c r="B40" s="56">
        <v>24</v>
      </c>
      <c r="C40" s="54"/>
      <c r="D40" s="55" t="s">
        <v>254</v>
      </c>
      <c r="E40" s="63">
        <v>914.8885196294001</v>
      </c>
      <c r="F40" s="63">
        <v>914.8885196294001</v>
      </c>
      <c r="G40" s="63">
        <f t="shared" si="2"/>
        <v>0</v>
      </c>
      <c r="H40" s="63">
        <v>914.8885586044322</v>
      </c>
      <c r="I40" s="63">
        <f t="shared" si="3"/>
        <v>1.4730545672136942E-13</v>
      </c>
      <c r="J40" s="63">
        <f t="shared" si="4"/>
        <v>1.6100918697836477E-14</v>
      </c>
      <c r="K40" s="63">
        <v>0</v>
      </c>
      <c r="L40" s="63">
        <v>1.4730545672136942E-13</v>
      </c>
      <c r="M40" s="21"/>
    </row>
    <row r="41" spans="1:13" ht="12" customHeight="1">
      <c r="A41" s="18"/>
      <c r="B41" s="56">
        <v>25</v>
      </c>
      <c r="C41" s="54"/>
      <c r="D41" s="55" t="s">
        <v>34</v>
      </c>
      <c r="E41" s="63">
        <v>2724.5466470407305</v>
      </c>
      <c r="F41" s="63">
        <v>2724.5466470407305</v>
      </c>
      <c r="G41" s="63">
        <f t="shared" si="2"/>
        <v>0</v>
      </c>
      <c r="H41" s="63">
        <v>2724.5466034487586</v>
      </c>
      <c r="I41" s="63">
        <f t="shared" si="3"/>
        <v>112.64601274019722</v>
      </c>
      <c r="J41" s="63">
        <f t="shared" si="4"/>
        <v>4.134486479156003</v>
      </c>
      <c r="K41" s="63">
        <v>0</v>
      </c>
      <c r="L41" s="63">
        <v>112.64601274019722</v>
      </c>
      <c r="M41" s="21"/>
    </row>
    <row r="42" spans="1:13" ht="12" customHeight="1">
      <c r="A42" s="18"/>
      <c r="B42" s="56">
        <v>26</v>
      </c>
      <c r="C42" s="54"/>
      <c r="D42" s="55" t="s">
        <v>35</v>
      </c>
      <c r="E42" s="63">
        <v>2380.292172463</v>
      </c>
      <c r="F42" s="63">
        <v>2380.292172463</v>
      </c>
      <c r="G42" s="63">
        <f t="shared" si="2"/>
        <v>0</v>
      </c>
      <c r="H42" s="63">
        <v>2380.2921800384947</v>
      </c>
      <c r="I42" s="63">
        <f t="shared" si="3"/>
        <v>151.96793628825984</v>
      </c>
      <c r="J42" s="63">
        <f t="shared" si="4"/>
        <v>6.384423645396921</v>
      </c>
      <c r="K42" s="63">
        <v>0</v>
      </c>
      <c r="L42" s="63">
        <v>151.96793628825984</v>
      </c>
      <c r="M42" s="21"/>
    </row>
    <row r="43" spans="1:13" ht="12" customHeight="1">
      <c r="A43" s="18"/>
      <c r="B43" s="56">
        <v>27</v>
      </c>
      <c r="C43" s="54"/>
      <c r="D43" s="55" t="s">
        <v>36</v>
      </c>
      <c r="E43" s="63">
        <v>2527.9177553914606</v>
      </c>
      <c r="F43" s="63">
        <v>2527.9177553914606</v>
      </c>
      <c r="G43" s="63">
        <f t="shared" si="2"/>
        <v>0</v>
      </c>
      <c r="H43" s="63">
        <v>2527.917714380764</v>
      </c>
      <c r="I43" s="63">
        <f t="shared" si="3"/>
        <v>51.175754250588405</v>
      </c>
      <c r="J43" s="63">
        <f t="shared" si="4"/>
        <v>2.024423229016942</v>
      </c>
      <c r="K43" s="63">
        <v>0</v>
      </c>
      <c r="L43" s="63">
        <v>51.175754250588405</v>
      </c>
      <c r="M43" s="21"/>
    </row>
    <row r="44" spans="1:13" ht="12" customHeight="1">
      <c r="A44" s="18"/>
      <c r="B44" s="53">
        <v>28</v>
      </c>
      <c r="C44" s="54"/>
      <c r="D44" s="55" t="s">
        <v>37</v>
      </c>
      <c r="E44" s="63">
        <v>6919.3535475314</v>
      </c>
      <c r="F44" s="63">
        <v>6919.3535475314</v>
      </c>
      <c r="G44" s="63">
        <f t="shared" si="2"/>
        <v>0</v>
      </c>
      <c r="H44" s="63">
        <v>6919.353553754519</v>
      </c>
      <c r="I44" s="63">
        <f t="shared" si="3"/>
        <v>74.70466550746393</v>
      </c>
      <c r="J44" s="63">
        <f t="shared" si="4"/>
        <v>1.0796480479613029</v>
      </c>
      <c r="K44" s="63">
        <v>0</v>
      </c>
      <c r="L44" s="63">
        <v>74.70466550746393</v>
      </c>
      <c r="M44" s="21"/>
    </row>
    <row r="45" spans="1:13" ht="12" customHeight="1">
      <c r="A45" s="18"/>
      <c r="B45" s="53">
        <v>29</v>
      </c>
      <c r="C45" s="54"/>
      <c r="D45" s="55" t="s">
        <v>259</v>
      </c>
      <c r="E45" s="63">
        <v>925.1640380394</v>
      </c>
      <c r="F45" s="63">
        <v>925.1640380394</v>
      </c>
      <c r="G45" s="63">
        <f t="shared" si="2"/>
        <v>0</v>
      </c>
      <c r="H45" s="63">
        <v>925.1639654794999</v>
      </c>
      <c r="I45" s="63">
        <f t="shared" si="3"/>
        <v>0</v>
      </c>
      <c r="J45" s="63">
        <f t="shared" si="4"/>
        <v>0</v>
      </c>
      <c r="K45" s="63">
        <v>0</v>
      </c>
      <c r="L45" s="63">
        <v>0</v>
      </c>
      <c r="M45" s="21"/>
    </row>
    <row r="46" spans="1:13" ht="12" customHeight="1">
      <c r="A46" s="18"/>
      <c r="B46" s="64">
        <v>30</v>
      </c>
      <c r="C46" s="65"/>
      <c r="D46" s="66" t="s">
        <v>38</v>
      </c>
      <c r="E46" s="67">
        <v>2730.1344645373997</v>
      </c>
      <c r="F46" s="67">
        <v>2730.1344645373997</v>
      </c>
      <c r="G46" s="67">
        <f t="shared" si="2"/>
        <v>0</v>
      </c>
      <c r="H46" s="67">
        <v>2730.1342495532413</v>
      </c>
      <c r="I46" s="67">
        <f t="shared" si="3"/>
        <v>67.33940277316647</v>
      </c>
      <c r="J46" s="67">
        <f t="shared" si="4"/>
        <v>2.4665233030775506</v>
      </c>
      <c r="K46" s="67">
        <v>0</v>
      </c>
      <c r="L46" s="67">
        <v>67.33940277316647</v>
      </c>
      <c r="M46" s="21"/>
    </row>
    <row r="47" spans="1:13" ht="12.75" customHeight="1">
      <c r="A47" s="18"/>
      <c r="B47" s="73">
        <v>31</v>
      </c>
      <c r="C47" s="68"/>
      <c r="D47" s="69" t="s">
        <v>39</v>
      </c>
      <c r="E47" s="70">
        <v>5712.1510647494</v>
      </c>
      <c r="F47" s="70">
        <v>5712.1510647494</v>
      </c>
      <c r="G47" s="70">
        <f t="shared" si="2"/>
        <v>0</v>
      </c>
      <c r="H47" s="70">
        <v>5712.151036271373</v>
      </c>
      <c r="I47" s="70">
        <f t="shared" si="3"/>
        <v>285.6075525687853</v>
      </c>
      <c r="J47" s="70">
        <f t="shared" si="4"/>
        <v>4.999999988293645</v>
      </c>
      <c r="K47" s="70">
        <v>0</v>
      </c>
      <c r="L47" s="70">
        <v>285.6075525687853</v>
      </c>
      <c r="M47" s="21"/>
    </row>
    <row r="48" spans="1:13" ht="12" customHeight="1">
      <c r="A48" s="18"/>
      <c r="B48" s="53">
        <v>32</v>
      </c>
      <c r="C48" s="54"/>
      <c r="D48" s="57" t="s">
        <v>258</v>
      </c>
      <c r="E48" s="63">
        <v>1333.0278383102</v>
      </c>
      <c r="F48" s="63">
        <v>1333.0278383102</v>
      </c>
      <c r="G48" s="63">
        <f t="shared" si="2"/>
        <v>0</v>
      </c>
      <c r="H48" s="63">
        <v>1333.0278331273503</v>
      </c>
      <c r="I48" s="63">
        <f t="shared" si="3"/>
        <v>2.9461091344273883E-13</v>
      </c>
      <c r="J48" s="63">
        <f t="shared" si="4"/>
        <v>2.2100882290365336E-14</v>
      </c>
      <c r="K48" s="63">
        <v>0</v>
      </c>
      <c r="L48" s="63">
        <v>2.9461091344273883E-13</v>
      </c>
      <c r="M48" s="21"/>
    </row>
    <row r="49" spans="1:13" ht="12" customHeight="1">
      <c r="A49" s="18"/>
      <c r="B49" s="53">
        <v>33</v>
      </c>
      <c r="C49" s="54"/>
      <c r="D49" s="55" t="s">
        <v>272</v>
      </c>
      <c r="E49" s="63">
        <v>1608.6189209807303</v>
      </c>
      <c r="F49" s="63">
        <v>1608.6189209807303</v>
      </c>
      <c r="G49" s="63">
        <f t="shared" si="2"/>
        <v>0</v>
      </c>
      <c r="H49" s="63">
        <v>1608.6190372040276</v>
      </c>
      <c r="I49" s="63">
        <f t="shared" si="3"/>
        <v>2.9461091344273883E-13</v>
      </c>
      <c r="J49" s="63">
        <f t="shared" si="4"/>
        <v>1.8314524938145245E-14</v>
      </c>
      <c r="K49" s="63">
        <v>0</v>
      </c>
      <c r="L49" s="63">
        <v>2.9461091344273883E-13</v>
      </c>
      <c r="M49" s="21"/>
    </row>
    <row r="50" spans="1:13" ht="12" customHeight="1">
      <c r="A50" s="18"/>
      <c r="B50" s="56">
        <v>34</v>
      </c>
      <c r="C50" s="54"/>
      <c r="D50" s="55" t="s">
        <v>256</v>
      </c>
      <c r="E50" s="63">
        <v>1502.9210393682</v>
      </c>
      <c r="F50" s="63">
        <v>1502.9210393682</v>
      </c>
      <c r="G50" s="63">
        <f t="shared" si="2"/>
        <v>0</v>
      </c>
      <c r="H50" s="63">
        <v>1502.9210298317557</v>
      </c>
      <c r="I50" s="63">
        <f t="shared" si="3"/>
        <v>0</v>
      </c>
      <c r="J50" s="63">
        <f t="shared" si="4"/>
        <v>0</v>
      </c>
      <c r="K50" s="63">
        <v>0</v>
      </c>
      <c r="L50" s="63">
        <v>0</v>
      </c>
      <c r="M50" s="21"/>
    </row>
    <row r="51" spans="1:13" ht="12" customHeight="1">
      <c r="A51" s="18"/>
      <c r="B51" s="56">
        <v>35</v>
      </c>
      <c r="C51" s="54"/>
      <c r="D51" s="55" t="s">
        <v>248</v>
      </c>
      <c r="E51" s="63">
        <v>839.5691245114604</v>
      </c>
      <c r="F51" s="63">
        <v>839.5691245114604</v>
      </c>
      <c r="G51" s="63">
        <f t="shared" si="2"/>
        <v>0</v>
      </c>
      <c r="H51" s="63">
        <v>839.569107133283</v>
      </c>
      <c r="I51" s="63">
        <f t="shared" si="3"/>
        <v>1.0311381970495859E-12</v>
      </c>
      <c r="J51" s="63">
        <f t="shared" si="4"/>
        <v>1.2281754616090703E-13</v>
      </c>
      <c r="K51" s="63">
        <v>0</v>
      </c>
      <c r="L51" s="63">
        <v>1.0311381970495859E-12</v>
      </c>
      <c r="M51" s="21"/>
    </row>
    <row r="52" spans="1:13" ht="12" customHeight="1">
      <c r="A52" s="18"/>
      <c r="B52" s="53">
        <v>36</v>
      </c>
      <c r="C52" s="54"/>
      <c r="D52" s="55" t="s">
        <v>262</v>
      </c>
      <c r="E52" s="63">
        <v>178.0479179794</v>
      </c>
      <c r="F52" s="63">
        <v>178.0479179794</v>
      </c>
      <c r="G52" s="63">
        <f t="shared" si="2"/>
        <v>0</v>
      </c>
      <c r="H52" s="63">
        <v>178.04787838242592</v>
      </c>
      <c r="I52" s="63">
        <f t="shared" si="3"/>
        <v>0</v>
      </c>
      <c r="J52" s="63">
        <f t="shared" si="4"/>
        <v>0</v>
      </c>
      <c r="K52" s="63">
        <v>0</v>
      </c>
      <c r="L52" s="63">
        <v>0</v>
      </c>
      <c r="M52" s="21"/>
    </row>
    <row r="53" spans="1:13" ht="12" customHeight="1">
      <c r="A53" s="18"/>
      <c r="B53" s="56">
        <v>37</v>
      </c>
      <c r="C53" s="54"/>
      <c r="D53" s="55" t="s">
        <v>257</v>
      </c>
      <c r="E53" s="63">
        <v>3590.1551980744603</v>
      </c>
      <c r="F53" s="63">
        <v>3590.1551980744603</v>
      </c>
      <c r="G53" s="63">
        <f t="shared" si="2"/>
        <v>0</v>
      </c>
      <c r="H53" s="63">
        <v>3590.1551506357496</v>
      </c>
      <c r="I53" s="63">
        <f t="shared" si="3"/>
        <v>0</v>
      </c>
      <c r="J53" s="63">
        <f t="shared" si="4"/>
        <v>0</v>
      </c>
      <c r="K53" s="63">
        <v>0</v>
      </c>
      <c r="L53" s="63">
        <v>0</v>
      </c>
      <c r="M53" s="21"/>
    </row>
    <row r="54" spans="1:13" ht="12" customHeight="1">
      <c r="A54" s="18"/>
      <c r="B54" s="52">
        <v>38</v>
      </c>
      <c r="C54" s="54"/>
      <c r="D54" s="55" t="s">
        <v>40</v>
      </c>
      <c r="E54" s="63">
        <v>2359.6160216440003</v>
      </c>
      <c r="F54" s="63">
        <v>2359.6160216440003</v>
      </c>
      <c r="G54" s="63">
        <f t="shared" si="2"/>
        <v>0</v>
      </c>
      <c r="H54" s="63">
        <v>2359.615937061764</v>
      </c>
      <c r="I54" s="63">
        <f t="shared" si="3"/>
        <v>108.15805126706815</v>
      </c>
      <c r="J54" s="63">
        <f t="shared" si="4"/>
        <v>4.58371405665028</v>
      </c>
      <c r="K54" s="63">
        <v>0</v>
      </c>
      <c r="L54" s="63">
        <v>108.15805126706815</v>
      </c>
      <c r="M54" s="21"/>
    </row>
    <row r="55" spans="1:13" ht="12" customHeight="1">
      <c r="A55" s="18"/>
      <c r="B55" s="52">
        <v>39</v>
      </c>
      <c r="C55" s="54"/>
      <c r="D55" s="55" t="s">
        <v>41</v>
      </c>
      <c r="E55" s="63">
        <v>1361.483488442</v>
      </c>
      <c r="F55" s="63">
        <v>1361.483488442</v>
      </c>
      <c r="G55" s="63">
        <f t="shared" si="2"/>
        <v>0</v>
      </c>
      <c r="H55" s="63">
        <v>1361.4834523801367</v>
      </c>
      <c r="I55" s="63">
        <f t="shared" si="3"/>
        <v>55.177057299428526</v>
      </c>
      <c r="J55" s="63">
        <f t="shared" si="4"/>
        <v>4.0527158623546615</v>
      </c>
      <c r="K55" s="63">
        <v>0</v>
      </c>
      <c r="L55" s="63">
        <v>55.177057299428526</v>
      </c>
      <c r="M55" s="21"/>
    </row>
    <row r="56" spans="1:13" ht="12" customHeight="1">
      <c r="A56" s="18"/>
      <c r="B56" s="52">
        <v>40</v>
      </c>
      <c r="C56" s="54"/>
      <c r="D56" s="55" t="s">
        <v>283</v>
      </c>
      <c r="E56" s="63">
        <v>306.878828954</v>
      </c>
      <c r="F56" s="63">
        <v>306.878828954</v>
      </c>
      <c r="G56" s="63">
        <f t="shared" si="2"/>
        <v>0</v>
      </c>
      <c r="H56" s="63">
        <v>306.87882321739056</v>
      </c>
      <c r="I56" s="63">
        <f t="shared" si="3"/>
        <v>0</v>
      </c>
      <c r="J56" s="63">
        <f t="shared" si="4"/>
        <v>0</v>
      </c>
      <c r="K56" s="63">
        <v>0</v>
      </c>
      <c r="L56" s="63">
        <v>0</v>
      </c>
      <c r="M56" s="21"/>
    </row>
    <row r="57" spans="1:13" ht="12" customHeight="1">
      <c r="A57" s="18"/>
      <c r="B57" s="52">
        <v>41</v>
      </c>
      <c r="C57" s="54"/>
      <c r="D57" s="55" t="s">
        <v>42</v>
      </c>
      <c r="E57" s="63">
        <v>5126.967060102</v>
      </c>
      <c r="F57" s="63">
        <v>5126.967060102</v>
      </c>
      <c r="G57" s="63">
        <f t="shared" si="2"/>
        <v>0</v>
      </c>
      <c r="H57" s="63">
        <v>5126.967026429633</v>
      </c>
      <c r="I57" s="63">
        <f t="shared" si="3"/>
        <v>256.34835227069016</v>
      </c>
      <c r="J57" s="63">
        <f t="shared" si="4"/>
        <v>4.99999998567555</v>
      </c>
      <c r="K57" s="63">
        <v>0</v>
      </c>
      <c r="L57" s="63">
        <v>256.34835227069016</v>
      </c>
      <c r="M57" s="21"/>
    </row>
    <row r="58" spans="1:13" ht="12" customHeight="1">
      <c r="A58" s="18"/>
      <c r="B58" s="52">
        <v>42</v>
      </c>
      <c r="C58" s="54"/>
      <c r="D58" s="55" t="s">
        <v>43</v>
      </c>
      <c r="E58" s="63">
        <v>2226.5016092037304</v>
      </c>
      <c r="F58" s="63">
        <v>2226.5016092037304</v>
      </c>
      <c r="G58" s="63">
        <f t="shared" si="2"/>
        <v>0</v>
      </c>
      <c r="H58" s="63">
        <v>2226.501656202075</v>
      </c>
      <c r="I58" s="63">
        <f t="shared" si="3"/>
        <v>115.07531240410279</v>
      </c>
      <c r="J58" s="63">
        <f t="shared" si="4"/>
        <v>5.168436076058238</v>
      </c>
      <c r="K58" s="63">
        <v>0</v>
      </c>
      <c r="L58" s="63">
        <v>115.07531240410279</v>
      </c>
      <c r="M58" s="21"/>
    </row>
    <row r="59" spans="1:13" ht="12" customHeight="1">
      <c r="A59" s="18"/>
      <c r="B59" s="52">
        <v>43</v>
      </c>
      <c r="C59" s="54"/>
      <c r="D59" s="55" t="s">
        <v>44</v>
      </c>
      <c r="E59" s="63">
        <v>906.9937744640001</v>
      </c>
      <c r="F59" s="63">
        <v>906.9937744640001</v>
      </c>
      <c r="G59" s="63">
        <f t="shared" si="2"/>
        <v>0</v>
      </c>
      <c r="H59" s="63">
        <v>906.9937245013258</v>
      </c>
      <c r="I59" s="63">
        <f t="shared" si="3"/>
        <v>45.34968615547458</v>
      </c>
      <c r="J59" s="63">
        <f t="shared" si="4"/>
        <v>4.999999716897128</v>
      </c>
      <c r="K59" s="63">
        <v>0</v>
      </c>
      <c r="L59" s="63">
        <v>45.34968615547458</v>
      </c>
      <c r="M59" s="21"/>
    </row>
    <row r="60" spans="1:13" ht="12" customHeight="1">
      <c r="A60" s="18"/>
      <c r="B60" s="52">
        <v>44</v>
      </c>
      <c r="C60" s="54"/>
      <c r="D60" s="55" t="s">
        <v>261</v>
      </c>
      <c r="E60" s="63">
        <v>456.02860580000004</v>
      </c>
      <c r="F60" s="63">
        <v>456.02860580000004</v>
      </c>
      <c r="G60" s="63">
        <f t="shared" si="2"/>
        <v>0</v>
      </c>
      <c r="H60" s="63">
        <v>456.02860580000004</v>
      </c>
      <c r="I60" s="63">
        <f t="shared" si="3"/>
        <v>0</v>
      </c>
      <c r="J60" s="63">
        <f t="shared" si="4"/>
        <v>0</v>
      </c>
      <c r="K60" s="63">
        <v>0</v>
      </c>
      <c r="L60" s="63">
        <v>0</v>
      </c>
      <c r="M60" s="21"/>
    </row>
    <row r="61" spans="1:13" ht="12" customHeight="1">
      <c r="A61" s="18"/>
      <c r="B61" s="52">
        <v>45</v>
      </c>
      <c r="C61" s="54"/>
      <c r="D61" s="55" t="s">
        <v>45</v>
      </c>
      <c r="E61" s="63">
        <v>1187.7757097840001</v>
      </c>
      <c r="F61" s="63">
        <v>1187.7757097840001</v>
      </c>
      <c r="G61" s="63">
        <f t="shared" si="2"/>
        <v>0</v>
      </c>
      <c r="H61" s="63">
        <v>1187.7757253609745</v>
      </c>
      <c r="I61" s="63">
        <f t="shared" si="3"/>
        <v>59.38878599828703</v>
      </c>
      <c r="J61" s="63">
        <f t="shared" si="4"/>
        <v>5.000000042860535</v>
      </c>
      <c r="K61" s="63">
        <v>0</v>
      </c>
      <c r="L61" s="63">
        <v>59.38878599828703</v>
      </c>
      <c r="M61" s="21"/>
    </row>
    <row r="62" spans="1:13" ht="12" customHeight="1">
      <c r="A62" s="18"/>
      <c r="B62" s="52">
        <v>46</v>
      </c>
      <c r="C62" s="54"/>
      <c r="D62" s="55" t="s">
        <v>260</v>
      </c>
      <c r="E62" s="63">
        <v>443.68575218200004</v>
      </c>
      <c r="F62" s="63">
        <v>443.68575218200004</v>
      </c>
      <c r="G62" s="63">
        <f t="shared" si="2"/>
        <v>0</v>
      </c>
      <c r="H62" s="63">
        <v>443.6856599272702</v>
      </c>
      <c r="I62" s="63">
        <f t="shared" si="3"/>
        <v>1.4730545672136942E-13</v>
      </c>
      <c r="J62" s="63">
        <f t="shared" si="4"/>
        <v>3.320040276185039E-14</v>
      </c>
      <c r="K62" s="63">
        <v>0</v>
      </c>
      <c r="L62" s="63">
        <v>1.4730545672136942E-13</v>
      </c>
      <c r="M62" s="21"/>
    </row>
    <row r="63" spans="1:13" ht="12" customHeight="1">
      <c r="A63" s="18"/>
      <c r="B63" s="52">
        <v>47</v>
      </c>
      <c r="C63" s="54"/>
      <c r="D63" s="55" t="s">
        <v>265</v>
      </c>
      <c r="E63" s="63">
        <v>928.7485175017301</v>
      </c>
      <c r="F63" s="63">
        <v>928.7485175017301</v>
      </c>
      <c r="G63" s="63">
        <f t="shared" si="2"/>
        <v>0</v>
      </c>
      <c r="H63" s="63">
        <v>928.7484567935311</v>
      </c>
      <c r="I63" s="63">
        <f t="shared" si="3"/>
        <v>1.4730545672136942E-13</v>
      </c>
      <c r="J63" s="63">
        <f t="shared" si="4"/>
        <v>1.5860639769052983E-14</v>
      </c>
      <c r="K63" s="63">
        <v>0</v>
      </c>
      <c r="L63" s="63">
        <v>1.4730545672136942E-13</v>
      </c>
      <c r="M63" s="21"/>
    </row>
    <row r="64" spans="1:13" ht="12" customHeight="1">
      <c r="A64" s="18"/>
      <c r="B64" s="52">
        <v>48</v>
      </c>
      <c r="C64" s="54"/>
      <c r="D64" s="55" t="s">
        <v>46</v>
      </c>
      <c r="E64" s="63">
        <v>1160.9971262552</v>
      </c>
      <c r="F64" s="63">
        <v>1160.9971262552</v>
      </c>
      <c r="G64" s="63">
        <f t="shared" si="2"/>
        <v>0</v>
      </c>
      <c r="H64" s="63">
        <v>1160.99704335873</v>
      </c>
      <c r="I64" s="63">
        <f t="shared" si="3"/>
        <v>129.53594652806984</v>
      </c>
      <c r="J64" s="63">
        <f t="shared" si="4"/>
        <v>11.157301219675578</v>
      </c>
      <c r="K64" s="63">
        <v>0</v>
      </c>
      <c r="L64" s="63">
        <v>129.53594652806984</v>
      </c>
      <c r="M64" s="21"/>
    </row>
    <row r="65" spans="1:13" ht="12" customHeight="1">
      <c r="A65" s="18"/>
      <c r="B65" s="52">
        <v>49</v>
      </c>
      <c r="C65" s="54"/>
      <c r="D65" s="55" t="s">
        <v>47</v>
      </c>
      <c r="E65" s="63">
        <v>2629.9020423824604</v>
      </c>
      <c r="F65" s="63">
        <v>2629.9020423824604</v>
      </c>
      <c r="G65" s="63">
        <f t="shared" si="2"/>
        <v>0</v>
      </c>
      <c r="H65" s="63">
        <v>2629.902048148258</v>
      </c>
      <c r="I65" s="63">
        <f t="shared" si="3"/>
        <v>131.49510236850927</v>
      </c>
      <c r="J65" s="63">
        <f t="shared" si="4"/>
        <v>5.0000000094827195</v>
      </c>
      <c r="K65" s="63">
        <v>0</v>
      </c>
      <c r="L65" s="63">
        <v>131.49510236850927</v>
      </c>
      <c r="M65" s="21"/>
    </row>
    <row r="66" spans="1:13" ht="12" customHeight="1">
      <c r="A66" s="18"/>
      <c r="B66" s="52">
        <v>50</v>
      </c>
      <c r="C66" s="54"/>
      <c r="D66" s="55" t="s">
        <v>48</v>
      </c>
      <c r="E66" s="63">
        <v>3160.96355575473</v>
      </c>
      <c r="F66" s="63">
        <v>3160.96355575473</v>
      </c>
      <c r="G66" s="63">
        <f t="shared" si="2"/>
        <v>0</v>
      </c>
      <c r="H66" s="63">
        <v>3160.96354829927</v>
      </c>
      <c r="I66" s="63">
        <f t="shared" si="3"/>
        <v>262.0454983070151</v>
      </c>
      <c r="J66" s="63">
        <f t="shared" si="4"/>
        <v>8.290051235483089</v>
      </c>
      <c r="K66" s="63">
        <v>0</v>
      </c>
      <c r="L66" s="63">
        <v>262.0454983070151</v>
      </c>
      <c r="M66" s="21"/>
    </row>
    <row r="67" spans="1:13" ht="12" customHeight="1">
      <c r="A67" s="18"/>
      <c r="B67" s="52">
        <v>51</v>
      </c>
      <c r="C67" s="54"/>
      <c r="D67" s="55" t="s">
        <v>301</v>
      </c>
      <c r="E67" s="63">
        <v>593.4222687817302</v>
      </c>
      <c r="F67" s="63">
        <v>593.4222687817302</v>
      </c>
      <c r="G67" s="63">
        <f t="shared" si="2"/>
        <v>0</v>
      </c>
      <c r="H67" s="63">
        <v>593.4225035838666</v>
      </c>
      <c r="I67" s="63">
        <f t="shared" si="3"/>
        <v>1.4730545672136942E-13</v>
      </c>
      <c r="J67" s="63">
        <f t="shared" si="4"/>
        <v>2.4823041613146913E-14</v>
      </c>
      <c r="K67" s="63">
        <v>0</v>
      </c>
      <c r="L67" s="63">
        <v>1.4730545672136942E-13</v>
      </c>
      <c r="M67" s="21"/>
    </row>
    <row r="68" spans="1:13" ht="12" customHeight="1">
      <c r="A68" s="18"/>
      <c r="B68" s="52">
        <v>52</v>
      </c>
      <c r="C68" s="54"/>
      <c r="D68" s="55" t="s">
        <v>49</v>
      </c>
      <c r="E68" s="63">
        <v>570.4477523622</v>
      </c>
      <c r="F68" s="63">
        <v>570.4477523622</v>
      </c>
      <c r="G68" s="63">
        <f t="shared" si="2"/>
        <v>0</v>
      </c>
      <c r="H68" s="63">
        <v>570.4477604013825</v>
      </c>
      <c r="I68" s="63">
        <f t="shared" si="3"/>
        <v>36.20898009320042</v>
      </c>
      <c r="J68" s="63">
        <f t="shared" si="4"/>
        <v>6.347466519634894</v>
      </c>
      <c r="K68" s="63">
        <v>0</v>
      </c>
      <c r="L68" s="63">
        <v>36.20898009320042</v>
      </c>
      <c r="M68" s="21"/>
    </row>
    <row r="69" spans="1:13" ht="12" customHeight="1">
      <c r="A69" s="18"/>
      <c r="B69" s="52">
        <v>53</v>
      </c>
      <c r="C69" s="54"/>
      <c r="D69" s="55" t="s">
        <v>302</v>
      </c>
      <c r="E69" s="63">
        <v>345.57902478420004</v>
      </c>
      <c r="F69" s="63">
        <v>345.57902478420004</v>
      </c>
      <c r="G69" s="63">
        <f t="shared" si="2"/>
        <v>0</v>
      </c>
      <c r="H69" s="63">
        <v>345.57901709483457</v>
      </c>
      <c r="I69" s="63">
        <f t="shared" si="3"/>
        <v>1.4730545672136942E-13</v>
      </c>
      <c r="J69" s="63">
        <f t="shared" si="4"/>
        <v>4.2625693736289595E-14</v>
      </c>
      <c r="K69" s="63">
        <v>0</v>
      </c>
      <c r="L69" s="63">
        <v>1.4730545672136942E-13</v>
      </c>
      <c r="M69" s="21"/>
    </row>
    <row r="70" spans="1:13" ht="12" customHeight="1">
      <c r="A70" s="18"/>
      <c r="B70" s="52">
        <v>54</v>
      </c>
      <c r="C70" s="54"/>
      <c r="D70" s="55" t="s">
        <v>292</v>
      </c>
      <c r="E70" s="63">
        <v>538.7804559366</v>
      </c>
      <c r="F70" s="63">
        <v>538.7804559366</v>
      </c>
      <c r="G70" s="63">
        <f t="shared" si="2"/>
        <v>0</v>
      </c>
      <c r="H70" s="63">
        <v>538.7804657161005</v>
      </c>
      <c r="I70" s="63">
        <f t="shared" si="3"/>
        <v>1.4730545672136942E-13</v>
      </c>
      <c r="J70" s="63">
        <f t="shared" si="4"/>
        <v>2.7340534553225015E-14</v>
      </c>
      <c r="K70" s="63">
        <v>0</v>
      </c>
      <c r="L70" s="63">
        <v>1.4730545672136942E-13</v>
      </c>
      <c r="M70" s="21"/>
    </row>
    <row r="71" spans="1:13" ht="12" customHeight="1">
      <c r="A71" s="18"/>
      <c r="B71" s="52">
        <v>55</v>
      </c>
      <c r="C71" s="54"/>
      <c r="D71" s="55" t="s">
        <v>266</v>
      </c>
      <c r="E71" s="63">
        <v>439.0667133364</v>
      </c>
      <c r="F71" s="63">
        <v>439.0667133364</v>
      </c>
      <c r="G71" s="63">
        <f t="shared" si="2"/>
        <v>0</v>
      </c>
      <c r="H71" s="63">
        <v>439.06664367889596</v>
      </c>
      <c r="I71" s="63">
        <f t="shared" si="3"/>
        <v>1.4730545672136942E-13</v>
      </c>
      <c r="J71" s="63">
        <f t="shared" si="4"/>
        <v>3.354967531061921E-14</v>
      </c>
      <c r="K71" s="63">
        <v>0</v>
      </c>
      <c r="L71" s="63">
        <v>1.4730545672136942E-13</v>
      </c>
      <c r="M71" s="21"/>
    </row>
    <row r="72" spans="1:13" ht="12" customHeight="1">
      <c r="A72" s="18"/>
      <c r="B72" s="52">
        <v>57</v>
      </c>
      <c r="C72" s="54"/>
      <c r="D72" s="55" t="s">
        <v>50</v>
      </c>
      <c r="E72" s="63">
        <v>285.2351848307302</v>
      </c>
      <c r="F72" s="63">
        <v>285.2351848307302</v>
      </c>
      <c r="G72" s="63">
        <f t="shared" si="2"/>
        <v>0</v>
      </c>
      <c r="H72" s="63">
        <v>285.23519244602113</v>
      </c>
      <c r="I72" s="63">
        <f t="shared" si="3"/>
        <v>45.03713570115035</v>
      </c>
      <c r="J72" s="63">
        <f t="shared" si="4"/>
        <v>15.789474123915378</v>
      </c>
      <c r="K72" s="63">
        <v>0</v>
      </c>
      <c r="L72" s="63">
        <v>45.03713570115035</v>
      </c>
      <c r="M72" s="21"/>
    </row>
    <row r="73" spans="1:13" ht="12" customHeight="1">
      <c r="A73" s="18"/>
      <c r="B73" s="52">
        <v>58</v>
      </c>
      <c r="C73" s="54"/>
      <c r="D73" s="55" t="s">
        <v>51</v>
      </c>
      <c r="E73" s="63">
        <v>1616.6421800947303</v>
      </c>
      <c r="F73" s="63">
        <v>1616.6421800947303</v>
      </c>
      <c r="G73" s="63">
        <f t="shared" si="2"/>
        <v>0</v>
      </c>
      <c r="H73" s="63">
        <v>1616.6419888952967</v>
      </c>
      <c r="I73" s="63">
        <f t="shared" si="3"/>
        <v>80.83210085159709</v>
      </c>
      <c r="J73" s="63">
        <f t="shared" si="4"/>
        <v>4.999999495674459</v>
      </c>
      <c r="K73" s="63">
        <v>0</v>
      </c>
      <c r="L73" s="63">
        <v>80.83210085159709</v>
      </c>
      <c r="M73" s="21"/>
    </row>
    <row r="74" spans="1:13" ht="12" customHeight="1">
      <c r="A74" s="18"/>
      <c r="B74" s="52">
        <v>59</v>
      </c>
      <c r="C74" s="54"/>
      <c r="D74" s="55" t="s">
        <v>303</v>
      </c>
      <c r="E74" s="63">
        <v>628.0084844622</v>
      </c>
      <c r="F74" s="63">
        <v>628.0084844622</v>
      </c>
      <c r="G74" s="63">
        <f t="shared" si="2"/>
        <v>0</v>
      </c>
      <c r="H74" s="63">
        <v>628.0084942586917</v>
      </c>
      <c r="I74" s="63">
        <f t="shared" si="3"/>
        <v>2.9461091344273883E-13</v>
      </c>
      <c r="J74" s="63">
        <f t="shared" si="4"/>
        <v>4.691193204101871E-14</v>
      </c>
      <c r="K74" s="63">
        <v>0</v>
      </c>
      <c r="L74" s="63">
        <v>2.9461091344273883E-13</v>
      </c>
      <c r="M74" s="21"/>
    </row>
    <row r="75" spans="1:13" ht="12" customHeight="1">
      <c r="A75" s="18"/>
      <c r="B75" s="52">
        <v>60</v>
      </c>
      <c r="C75" s="54"/>
      <c r="D75" s="55" t="s">
        <v>304</v>
      </c>
      <c r="E75" s="63">
        <v>2348.2793451354605</v>
      </c>
      <c r="F75" s="63">
        <v>2350.1201285333987</v>
      </c>
      <c r="G75" s="63">
        <f t="shared" si="2"/>
        <v>0.07838860405391301</v>
      </c>
      <c r="H75" s="63">
        <v>2350.120122270907</v>
      </c>
      <c r="I75" s="63">
        <f t="shared" si="3"/>
        <v>8.838327403282165E-13</v>
      </c>
      <c r="J75" s="63">
        <f t="shared" si="4"/>
        <v>3.7607981379223184E-14</v>
      </c>
      <c r="K75" s="63">
        <v>0</v>
      </c>
      <c r="L75" s="63">
        <v>8.838327403282165E-13</v>
      </c>
      <c r="M75" s="21"/>
    </row>
    <row r="76" spans="1:13" ht="12" customHeight="1">
      <c r="A76" s="18"/>
      <c r="B76" s="52">
        <v>61</v>
      </c>
      <c r="C76" s="54"/>
      <c r="D76" s="55" t="s">
        <v>52</v>
      </c>
      <c r="E76" s="63">
        <v>1596.0623677624606</v>
      </c>
      <c r="F76" s="63">
        <v>1596.0623677624606</v>
      </c>
      <c r="G76" s="63">
        <f t="shared" si="2"/>
        <v>0</v>
      </c>
      <c r="H76" s="63">
        <v>1596.06236842962</v>
      </c>
      <c r="I76" s="63">
        <f t="shared" si="3"/>
        <v>84.00328255099137</v>
      </c>
      <c r="J76" s="63">
        <f t="shared" si="4"/>
        <v>5.263157897066178</v>
      </c>
      <c r="K76" s="63">
        <v>0</v>
      </c>
      <c r="L76" s="63">
        <v>84.00328255099137</v>
      </c>
      <c r="M76" s="21"/>
    </row>
    <row r="77" spans="1:13" ht="12" customHeight="1">
      <c r="A77" s="18"/>
      <c r="B77" s="52">
        <v>62</v>
      </c>
      <c r="C77" s="54"/>
      <c r="D77" s="55" t="s">
        <v>53</v>
      </c>
      <c r="E77" s="63">
        <v>17824.61980579546</v>
      </c>
      <c r="F77" s="63">
        <v>17824.61980579546</v>
      </c>
      <c r="G77" s="63">
        <f t="shared" si="2"/>
        <v>0</v>
      </c>
      <c r="H77" s="63">
        <v>12672.897506</v>
      </c>
      <c r="I77" s="63">
        <f t="shared" si="3"/>
        <v>8892.883788363779</v>
      </c>
      <c r="J77" s="63">
        <f t="shared" si="4"/>
        <v>49.891015265707736</v>
      </c>
      <c r="K77" s="63">
        <v>4680.372999247199</v>
      </c>
      <c r="L77" s="63">
        <v>4212.510789116579</v>
      </c>
      <c r="M77" s="21"/>
    </row>
    <row r="78" spans="1:13" ht="12" customHeight="1">
      <c r="A78" s="18"/>
      <c r="B78" s="52">
        <v>63</v>
      </c>
      <c r="C78" s="54"/>
      <c r="D78" s="55" t="s">
        <v>54</v>
      </c>
      <c r="E78" s="63">
        <v>17279.2968523794</v>
      </c>
      <c r="F78" s="63">
        <v>17279.2968523794</v>
      </c>
      <c r="G78" s="63">
        <f t="shared" si="2"/>
        <v>0</v>
      </c>
      <c r="H78" s="63">
        <v>17279.29658761666</v>
      </c>
      <c r="I78" s="63">
        <f t="shared" si="3"/>
        <v>11591.575336623853</v>
      </c>
      <c r="J78" s="63">
        <f t="shared" si="4"/>
        <v>67.0836055173603</v>
      </c>
      <c r="K78" s="63">
        <v>0</v>
      </c>
      <c r="L78" s="63">
        <v>11591.575336623853</v>
      </c>
      <c r="M78" s="21"/>
    </row>
    <row r="79" spans="1:13" ht="12" customHeight="1">
      <c r="A79" s="18"/>
      <c r="B79" s="71">
        <v>64</v>
      </c>
      <c r="C79" s="65"/>
      <c r="D79" s="66" t="s">
        <v>286</v>
      </c>
      <c r="E79" s="67">
        <v>138.7640917764</v>
      </c>
      <c r="F79" s="67">
        <v>138.7640917764</v>
      </c>
      <c r="G79" s="67">
        <f t="shared" si="2"/>
        <v>0</v>
      </c>
      <c r="H79" s="67">
        <v>138.76405429341617</v>
      </c>
      <c r="I79" s="67">
        <f t="shared" si="3"/>
        <v>0</v>
      </c>
      <c r="J79" s="67">
        <f t="shared" si="4"/>
        <v>0</v>
      </c>
      <c r="K79" s="67">
        <v>0</v>
      </c>
      <c r="L79" s="67">
        <v>0</v>
      </c>
      <c r="M79" s="21"/>
    </row>
    <row r="80" spans="1:13" ht="12" customHeight="1">
      <c r="A80" s="18"/>
      <c r="B80" s="72">
        <v>65</v>
      </c>
      <c r="C80" s="68"/>
      <c r="D80" s="69" t="s">
        <v>55</v>
      </c>
      <c r="E80" s="70">
        <v>1416.2763499384603</v>
      </c>
      <c r="F80" s="70">
        <v>1416.2763499384603</v>
      </c>
      <c r="G80" s="70">
        <f t="shared" si="2"/>
        <v>0</v>
      </c>
      <c r="H80" s="70">
        <v>1416.2763590105374</v>
      </c>
      <c r="I80" s="70">
        <f t="shared" si="3"/>
        <v>72.77263193350123</v>
      </c>
      <c r="J80" s="70">
        <f t="shared" si="4"/>
        <v>5.1383073604712335</v>
      </c>
      <c r="K80" s="70">
        <v>0</v>
      </c>
      <c r="L80" s="70">
        <v>72.77263193350123</v>
      </c>
      <c r="M80" s="21"/>
    </row>
    <row r="81" spans="1:13" ht="12" customHeight="1">
      <c r="A81" s="18"/>
      <c r="B81" s="52">
        <v>66</v>
      </c>
      <c r="C81" s="54"/>
      <c r="D81" s="57" t="s">
        <v>56</v>
      </c>
      <c r="E81" s="63">
        <v>1554.286752326</v>
      </c>
      <c r="F81" s="63">
        <v>1554.286752326</v>
      </c>
      <c r="G81" s="63">
        <f t="shared" si="2"/>
        <v>0</v>
      </c>
      <c r="H81" s="63">
        <v>1554.2867238299202</v>
      </c>
      <c r="I81" s="63">
        <f t="shared" si="3"/>
        <v>94.8588676743613</v>
      </c>
      <c r="J81" s="63">
        <f t="shared" si="4"/>
        <v>6.103048072204464</v>
      </c>
      <c r="K81" s="63">
        <v>0</v>
      </c>
      <c r="L81" s="63">
        <v>94.8588676743613</v>
      </c>
      <c r="M81" s="21"/>
    </row>
    <row r="82" spans="1:13" ht="12" customHeight="1">
      <c r="A82" s="18"/>
      <c r="B82" s="52">
        <v>67</v>
      </c>
      <c r="C82" s="54"/>
      <c r="D82" s="55" t="s">
        <v>270</v>
      </c>
      <c r="E82" s="63">
        <v>424.00875118600004</v>
      </c>
      <c r="F82" s="63">
        <v>424.00875118600004</v>
      </c>
      <c r="G82" s="63">
        <f t="shared" si="2"/>
        <v>0</v>
      </c>
      <c r="H82" s="63">
        <v>424.00868487041976</v>
      </c>
      <c r="I82" s="63">
        <f t="shared" si="3"/>
        <v>7.365272836068471E-14</v>
      </c>
      <c r="J82" s="63">
        <f t="shared" si="4"/>
        <v>1.7370567978766892E-14</v>
      </c>
      <c r="K82" s="63">
        <v>0</v>
      </c>
      <c r="L82" s="63">
        <v>7.365272836068471E-14</v>
      </c>
      <c r="M82" s="21"/>
    </row>
    <row r="83" spans="1:13" ht="12" customHeight="1">
      <c r="A83" s="18"/>
      <c r="B83" s="52">
        <v>68</v>
      </c>
      <c r="C83" s="54"/>
      <c r="D83" s="55" t="s">
        <v>57</v>
      </c>
      <c r="E83" s="63">
        <v>1934.20464645727</v>
      </c>
      <c r="F83" s="63">
        <v>1924.5977155036992</v>
      </c>
      <c r="G83" s="63">
        <f aca="true" t="shared" si="5" ref="G83:G146">F83/E83*100-100</f>
        <v>-0.49668637551704364</v>
      </c>
      <c r="H83" s="63">
        <v>1924.5977076256293</v>
      </c>
      <c r="I83" s="63">
        <f aca="true" t="shared" si="6" ref="I83:I146">K83+L83</f>
        <v>847.7148179267133</v>
      </c>
      <c r="J83" s="63">
        <f aca="true" t="shared" si="7" ref="J83:J146">+I83/F83*100</f>
        <v>44.04633815669122</v>
      </c>
      <c r="K83" s="63">
        <v>0</v>
      </c>
      <c r="L83" s="63">
        <v>847.7148179267133</v>
      </c>
      <c r="M83" s="21"/>
    </row>
    <row r="84" spans="1:13" ht="12" customHeight="1">
      <c r="A84" s="18"/>
      <c r="B84" s="52">
        <v>69</v>
      </c>
      <c r="C84" s="54"/>
      <c r="D84" s="55" t="s">
        <v>267</v>
      </c>
      <c r="E84" s="63">
        <v>688.5010511502</v>
      </c>
      <c r="F84" s="63">
        <v>688.5010511502</v>
      </c>
      <c r="G84" s="63">
        <f t="shared" si="5"/>
        <v>0</v>
      </c>
      <c r="H84" s="63">
        <v>688.5010517795558</v>
      </c>
      <c r="I84" s="63">
        <f t="shared" si="6"/>
        <v>0</v>
      </c>
      <c r="J84" s="63">
        <f t="shared" si="7"/>
        <v>0</v>
      </c>
      <c r="K84" s="63">
        <v>0</v>
      </c>
      <c r="L84" s="63">
        <v>0</v>
      </c>
      <c r="M84" s="21"/>
    </row>
    <row r="85" spans="1:13" ht="12" customHeight="1">
      <c r="A85" s="18"/>
      <c r="B85" s="52">
        <v>70</v>
      </c>
      <c r="C85" s="54"/>
      <c r="D85" s="55" t="s">
        <v>58</v>
      </c>
      <c r="E85" s="63">
        <v>769.3844009362</v>
      </c>
      <c r="F85" s="63">
        <v>769.3844009362</v>
      </c>
      <c r="G85" s="63">
        <f t="shared" si="5"/>
        <v>0</v>
      </c>
      <c r="H85" s="63">
        <v>769.3843949152521</v>
      </c>
      <c r="I85" s="63">
        <f t="shared" si="6"/>
        <v>38.4692197439399</v>
      </c>
      <c r="J85" s="63">
        <f t="shared" si="7"/>
        <v>4.999999960634749</v>
      </c>
      <c r="K85" s="63">
        <v>0</v>
      </c>
      <c r="L85" s="63">
        <v>38.4692197439399</v>
      </c>
      <c r="M85" s="21"/>
    </row>
    <row r="86" spans="1:13" ht="12" customHeight="1">
      <c r="A86" s="18"/>
      <c r="B86" s="52">
        <v>71</v>
      </c>
      <c r="C86" s="54"/>
      <c r="D86" s="55" t="s">
        <v>273</v>
      </c>
      <c r="E86" s="63">
        <v>281.4350366142</v>
      </c>
      <c r="F86" s="63">
        <v>281.4350366142</v>
      </c>
      <c r="G86" s="63">
        <f t="shared" si="5"/>
        <v>0</v>
      </c>
      <c r="H86" s="63">
        <v>281.43503453897495</v>
      </c>
      <c r="I86" s="63">
        <f t="shared" si="6"/>
        <v>0</v>
      </c>
      <c r="J86" s="63">
        <f t="shared" si="7"/>
        <v>0</v>
      </c>
      <c r="K86" s="63">
        <v>0</v>
      </c>
      <c r="L86" s="63">
        <v>0</v>
      </c>
      <c r="M86" s="21"/>
    </row>
    <row r="87" spans="1:13" ht="12" customHeight="1">
      <c r="A87" s="18"/>
      <c r="B87" s="52">
        <v>72</v>
      </c>
      <c r="C87" s="54"/>
      <c r="D87" s="55" t="s">
        <v>274</v>
      </c>
      <c r="E87" s="63">
        <v>640.7712315267303</v>
      </c>
      <c r="F87" s="63">
        <v>640.7712315267303</v>
      </c>
      <c r="G87" s="63">
        <f t="shared" si="5"/>
        <v>0</v>
      </c>
      <c r="H87" s="63">
        <v>640.7711572228811</v>
      </c>
      <c r="I87" s="63">
        <f t="shared" si="6"/>
        <v>2.2095818508205412E-13</v>
      </c>
      <c r="J87" s="63">
        <f t="shared" si="7"/>
        <v>3.4483162509588526E-14</v>
      </c>
      <c r="K87" s="63">
        <v>0</v>
      </c>
      <c r="L87" s="63">
        <v>2.2095818508205412E-13</v>
      </c>
      <c r="M87" s="21"/>
    </row>
    <row r="88" spans="1:13" ht="12" customHeight="1">
      <c r="A88" s="18"/>
      <c r="B88" s="52">
        <v>73</v>
      </c>
      <c r="C88" s="54"/>
      <c r="D88" s="55" t="s">
        <v>59</v>
      </c>
      <c r="E88" s="63">
        <v>877.8119859867302</v>
      </c>
      <c r="F88" s="63">
        <v>877.8119859867302</v>
      </c>
      <c r="G88" s="63">
        <f t="shared" si="5"/>
        <v>0</v>
      </c>
      <c r="H88" s="63">
        <v>877.8119863157999</v>
      </c>
      <c r="I88" s="63">
        <f t="shared" si="6"/>
        <v>263.3435941600753</v>
      </c>
      <c r="J88" s="63">
        <f t="shared" si="7"/>
        <v>29.999999813633927</v>
      </c>
      <c r="K88" s="63">
        <v>0</v>
      </c>
      <c r="L88" s="63">
        <v>263.3435941600753</v>
      </c>
      <c r="M88" s="21"/>
    </row>
    <row r="89" spans="1:13" ht="12" customHeight="1">
      <c r="A89" s="18"/>
      <c r="B89" s="52">
        <v>74</v>
      </c>
      <c r="C89" s="54"/>
      <c r="D89" s="55" t="s">
        <v>60</v>
      </c>
      <c r="E89" s="63">
        <v>131.60363140946032</v>
      </c>
      <c r="F89" s="63">
        <v>131.60363140946032</v>
      </c>
      <c r="G89" s="63">
        <f t="shared" si="5"/>
        <v>0</v>
      </c>
      <c r="H89" s="63">
        <v>131.60363227024536</v>
      </c>
      <c r="I89" s="63">
        <f t="shared" si="6"/>
        <v>13.160363202091357</v>
      </c>
      <c r="J89" s="63">
        <f t="shared" si="7"/>
        <v>10.00000004646173</v>
      </c>
      <c r="K89" s="63">
        <v>0</v>
      </c>
      <c r="L89" s="63">
        <v>13.160363202091357</v>
      </c>
      <c r="M89" s="21"/>
    </row>
    <row r="90" spans="1:13" ht="12" customHeight="1">
      <c r="A90" s="18"/>
      <c r="B90" s="52">
        <v>75</v>
      </c>
      <c r="C90" s="54"/>
      <c r="D90" s="55" t="s">
        <v>61</v>
      </c>
      <c r="E90" s="63">
        <v>239.55286046546033</v>
      </c>
      <c r="F90" s="63">
        <v>239.55286046546033</v>
      </c>
      <c r="G90" s="63">
        <f t="shared" si="5"/>
        <v>0</v>
      </c>
      <c r="H90" s="63">
        <v>239.55286818333448</v>
      </c>
      <c r="I90" s="63">
        <f t="shared" si="6"/>
        <v>20.045267735042763</v>
      </c>
      <c r="J90" s="63">
        <f t="shared" si="7"/>
        <v>8.367784753684028</v>
      </c>
      <c r="K90" s="63">
        <v>0</v>
      </c>
      <c r="L90" s="63">
        <v>20.045267735042763</v>
      </c>
      <c r="M90" s="21"/>
    </row>
    <row r="91" spans="1:13" ht="12" customHeight="1">
      <c r="A91" s="18"/>
      <c r="B91" s="52">
        <v>76</v>
      </c>
      <c r="C91" s="54"/>
      <c r="D91" s="55" t="s">
        <v>287</v>
      </c>
      <c r="E91" s="63">
        <v>389.0454731314</v>
      </c>
      <c r="F91" s="63">
        <v>389.0454731314</v>
      </c>
      <c r="G91" s="63">
        <f t="shared" si="5"/>
        <v>0</v>
      </c>
      <c r="H91" s="63">
        <v>389.04545239653845</v>
      </c>
      <c r="I91" s="63">
        <f t="shared" si="6"/>
        <v>7.365272836068471E-14</v>
      </c>
      <c r="J91" s="63">
        <f t="shared" si="7"/>
        <v>1.893165026901843E-14</v>
      </c>
      <c r="K91" s="63">
        <v>0</v>
      </c>
      <c r="L91" s="63">
        <v>7.365272836068471E-14</v>
      </c>
      <c r="M91" s="21"/>
    </row>
    <row r="92" spans="1:13" ht="12" customHeight="1">
      <c r="A92" s="18"/>
      <c r="B92" s="52">
        <v>77</v>
      </c>
      <c r="C92" s="54"/>
      <c r="D92" s="55" t="s">
        <v>62</v>
      </c>
      <c r="E92" s="63">
        <v>298.60728993546036</v>
      </c>
      <c r="F92" s="63">
        <v>298.60728993546036</v>
      </c>
      <c r="G92" s="63">
        <f t="shared" si="5"/>
        <v>0</v>
      </c>
      <c r="H92" s="63">
        <v>298.60729059386097</v>
      </c>
      <c r="I92" s="63">
        <f t="shared" si="6"/>
        <v>29.860729059620947</v>
      </c>
      <c r="J92" s="63">
        <f t="shared" si="7"/>
        <v>10.000000022127695</v>
      </c>
      <c r="K92" s="63">
        <v>0</v>
      </c>
      <c r="L92" s="63">
        <v>29.860729059620947</v>
      </c>
      <c r="M92" s="21"/>
    </row>
    <row r="93" spans="1:13" ht="12" customHeight="1">
      <c r="A93" s="18"/>
      <c r="B93" s="52">
        <v>78</v>
      </c>
      <c r="C93" s="54"/>
      <c r="D93" s="55" t="s">
        <v>268</v>
      </c>
      <c r="E93" s="63">
        <v>5.113274763460318</v>
      </c>
      <c r="F93" s="63">
        <v>5.113274763460318</v>
      </c>
      <c r="G93" s="63">
        <f t="shared" si="5"/>
        <v>0</v>
      </c>
      <c r="H93" s="63">
        <v>5.113275427450286</v>
      </c>
      <c r="I93" s="63">
        <f t="shared" si="6"/>
        <v>0</v>
      </c>
      <c r="J93" s="63">
        <f t="shared" si="7"/>
        <v>0</v>
      </c>
      <c r="K93" s="63">
        <v>0</v>
      </c>
      <c r="L93" s="63">
        <v>0</v>
      </c>
      <c r="M93" s="21"/>
    </row>
    <row r="94" spans="1:13" ht="12" customHeight="1">
      <c r="A94" s="18"/>
      <c r="B94" s="52">
        <v>79</v>
      </c>
      <c r="C94" s="54"/>
      <c r="D94" s="55" t="s">
        <v>63</v>
      </c>
      <c r="E94" s="63">
        <v>2640.9232906400002</v>
      </c>
      <c r="F94" s="63">
        <v>2640.9232906400002</v>
      </c>
      <c r="G94" s="63">
        <f t="shared" si="5"/>
        <v>0</v>
      </c>
      <c r="H94" s="63">
        <v>2640.9232282938788</v>
      </c>
      <c r="I94" s="63">
        <f t="shared" si="6"/>
        <v>396.1384847063748</v>
      </c>
      <c r="J94" s="63">
        <f t="shared" si="7"/>
        <v>14.999999663389495</v>
      </c>
      <c r="K94" s="63">
        <v>0</v>
      </c>
      <c r="L94" s="63">
        <v>396.1384847063748</v>
      </c>
      <c r="M94" s="21"/>
    </row>
    <row r="95" spans="1:13" ht="12" customHeight="1">
      <c r="A95" s="18"/>
      <c r="B95" s="52">
        <v>80</v>
      </c>
      <c r="C95" s="54"/>
      <c r="D95" s="55" t="s">
        <v>293</v>
      </c>
      <c r="E95" s="63">
        <v>611.368986</v>
      </c>
      <c r="F95" s="63">
        <v>611.368986</v>
      </c>
      <c r="G95" s="63">
        <f t="shared" si="5"/>
        <v>0</v>
      </c>
      <c r="H95" s="63">
        <v>611.3689859952992</v>
      </c>
      <c r="I95" s="63">
        <f t="shared" si="6"/>
        <v>1.4730545672136942E-13</v>
      </c>
      <c r="J95" s="63">
        <f t="shared" si="7"/>
        <v>2.4094362012889127E-14</v>
      </c>
      <c r="K95" s="63">
        <v>0</v>
      </c>
      <c r="L95" s="63">
        <v>1.4730545672136942E-13</v>
      </c>
      <c r="M95" s="21"/>
    </row>
    <row r="96" spans="1:13" ht="12" customHeight="1">
      <c r="A96" s="18"/>
      <c r="B96" s="52">
        <v>82</v>
      </c>
      <c r="C96" s="54"/>
      <c r="D96" s="55" t="s">
        <v>275</v>
      </c>
      <c r="E96" s="63">
        <v>12.4387985372</v>
      </c>
      <c r="F96" s="63">
        <v>12.4387985372</v>
      </c>
      <c r="G96" s="63">
        <f t="shared" si="5"/>
        <v>0</v>
      </c>
      <c r="H96" s="63">
        <v>12.438798517739675</v>
      </c>
      <c r="I96" s="63">
        <f t="shared" si="6"/>
        <v>0</v>
      </c>
      <c r="J96" s="63">
        <f t="shared" si="7"/>
        <v>0</v>
      </c>
      <c r="K96" s="63">
        <v>0</v>
      </c>
      <c r="L96" s="63">
        <v>0</v>
      </c>
      <c r="M96" s="21"/>
    </row>
    <row r="97" spans="1:13" ht="12" customHeight="1">
      <c r="A97" s="18"/>
      <c r="B97" s="52">
        <v>83</v>
      </c>
      <c r="C97" s="54"/>
      <c r="D97" s="55" t="s">
        <v>64</v>
      </c>
      <c r="E97" s="63">
        <v>18.97532537346032</v>
      </c>
      <c r="F97" s="63">
        <v>18.97532537346032</v>
      </c>
      <c r="G97" s="63">
        <f t="shared" si="5"/>
        <v>0</v>
      </c>
      <c r="H97" s="63">
        <v>18.975325203072792</v>
      </c>
      <c r="I97" s="63">
        <f t="shared" si="6"/>
        <v>1.8975326038887887</v>
      </c>
      <c r="J97" s="63">
        <f t="shared" si="7"/>
        <v>10.000000350680454</v>
      </c>
      <c r="K97" s="63">
        <v>0</v>
      </c>
      <c r="L97" s="63">
        <v>1.8975326038887887</v>
      </c>
      <c r="M97" s="21"/>
    </row>
    <row r="98" spans="1:13" ht="12" customHeight="1">
      <c r="A98" s="18"/>
      <c r="B98" s="52">
        <v>84</v>
      </c>
      <c r="C98" s="54"/>
      <c r="D98" s="55" t="s">
        <v>294</v>
      </c>
      <c r="E98" s="63">
        <v>280.0604826</v>
      </c>
      <c r="F98" s="63">
        <v>280.0604826</v>
      </c>
      <c r="G98" s="63">
        <f t="shared" si="5"/>
        <v>0</v>
      </c>
      <c r="H98" s="63">
        <v>280.0604826</v>
      </c>
      <c r="I98" s="63">
        <f t="shared" si="6"/>
        <v>0</v>
      </c>
      <c r="J98" s="63">
        <f t="shared" si="7"/>
        <v>0</v>
      </c>
      <c r="K98" s="63">
        <v>0</v>
      </c>
      <c r="L98" s="63">
        <v>0</v>
      </c>
      <c r="M98" s="21"/>
    </row>
    <row r="99" spans="1:13" ht="12" customHeight="1">
      <c r="A99" s="18"/>
      <c r="B99" s="52">
        <v>87</v>
      </c>
      <c r="C99" s="54"/>
      <c r="D99" s="55" t="s">
        <v>276</v>
      </c>
      <c r="E99" s="63">
        <v>1019.985501942</v>
      </c>
      <c r="F99" s="63">
        <v>1019.985501942</v>
      </c>
      <c r="G99" s="63">
        <f t="shared" si="5"/>
        <v>0</v>
      </c>
      <c r="H99" s="63">
        <v>1019.9855108942545</v>
      </c>
      <c r="I99" s="63">
        <f t="shared" si="6"/>
        <v>0</v>
      </c>
      <c r="J99" s="63">
        <f t="shared" si="7"/>
        <v>0</v>
      </c>
      <c r="K99" s="63">
        <v>0</v>
      </c>
      <c r="L99" s="63">
        <v>0</v>
      </c>
      <c r="M99" s="21"/>
    </row>
    <row r="100" spans="1:13" ht="12" customHeight="1">
      <c r="A100" s="18"/>
      <c r="B100" s="52">
        <v>90</v>
      </c>
      <c r="C100" s="54"/>
      <c r="D100" s="55" t="s">
        <v>277</v>
      </c>
      <c r="E100" s="63">
        <v>278.630016</v>
      </c>
      <c r="F100" s="63">
        <v>278.630016</v>
      </c>
      <c r="G100" s="63">
        <f t="shared" si="5"/>
        <v>0</v>
      </c>
      <c r="H100" s="63">
        <v>278.6300159999999</v>
      </c>
      <c r="I100" s="63">
        <f t="shared" si="6"/>
        <v>0</v>
      </c>
      <c r="J100" s="63">
        <f t="shared" si="7"/>
        <v>0</v>
      </c>
      <c r="K100" s="63">
        <v>0</v>
      </c>
      <c r="L100" s="63">
        <v>0</v>
      </c>
      <c r="M100" s="21"/>
    </row>
    <row r="101" spans="1:13" ht="12" customHeight="1">
      <c r="A101" s="18"/>
      <c r="B101" s="52">
        <v>91</v>
      </c>
      <c r="C101" s="54"/>
      <c r="D101" s="55" t="s">
        <v>65</v>
      </c>
      <c r="E101" s="63">
        <v>238.73324456646034</v>
      </c>
      <c r="F101" s="63">
        <v>238.73324456646034</v>
      </c>
      <c r="G101" s="63">
        <f t="shared" si="5"/>
        <v>0</v>
      </c>
      <c r="H101" s="63">
        <v>238.73324522641363</v>
      </c>
      <c r="I101" s="63">
        <f t="shared" si="6"/>
        <v>11.936662287618075</v>
      </c>
      <c r="J101" s="63">
        <f t="shared" si="7"/>
        <v>5.0000000248373695</v>
      </c>
      <c r="K101" s="63">
        <v>0</v>
      </c>
      <c r="L101" s="63">
        <v>11.936662287618075</v>
      </c>
      <c r="M101" s="21"/>
    </row>
    <row r="102" spans="1:13" ht="12" customHeight="1">
      <c r="A102" s="18"/>
      <c r="B102" s="52">
        <v>92</v>
      </c>
      <c r="C102" s="54"/>
      <c r="D102" s="55" t="s">
        <v>288</v>
      </c>
      <c r="E102" s="63">
        <v>670.6709895197301</v>
      </c>
      <c r="F102" s="63">
        <v>670.6709895197301</v>
      </c>
      <c r="G102" s="63">
        <f t="shared" si="5"/>
        <v>0</v>
      </c>
      <c r="H102" s="63">
        <v>670.6709813582436</v>
      </c>
      <c r="I102" s="63">
        <f t="shared" si="6"/>
        <v>1.4730545672136942E-13</v>
      </c>
      <c r="J102" s="63">
        <f t="shared" si="7"/>
        <v>2.1963892731793182E-14</v>
      </c>
      <c r="K102" s="63">
        <v>0</v>
      </c>
      <c r="L102" s="63">
        <v>1.4730545672136942E-13</v>
      </c>
      <c r="M102" s="21"/>
    </row>
    <row r="103" spans="1:13" ht="12" customHeight="1">
      <c r="A103" s="18"/>
      <c r="B103" s="52">
        <v>93</v>
      </c>
      <c r="C103" s="54"/>
      <c r="D103" s="55" t="s">
        <v>66</v>
      </c>
      <c r="E103" s="63">
        <v>360.0811363087302</v>
      </c>
      <c r="F103" s="63">
        <v>360.0811363087302</v>
      </c>
      <c r="G103" s="63">
        <f t="shared" si="5"/>
        <v>0</v>
      </c>
      <c r="H103" s="63">
        <v>360.08112957541084</v>
      </c>
      <c r="I103" s="63">
        <f t="shared" si="6"/>
        <v>20.85121588486314</v>
      </c>
      <c r="J103" s="63">
        <f t="shared" si="7"/>
        <v>5.79069931255313</v>
      </c>
      <c r="K103" s="63">
        <v>0</v>
      </c>
      <c r="L103" s="63">
        <v>20.85121588486314</v>
      </c>
      <c r="M103" s="21"/>
    </row>
    <row r="104" spans="1:13" ht="12" customHeight="1">
      <c r="A104" s="18"/>
      <c r="B104" s="52">
        <v>94</v>
      </c>
      <c r="C104" s="54"/>
      <c r="D104" s="55" t="s">
        <v>284</v>
      </c>
      <c r="E104" s="63">
        <v>120.034806</v>
      </c>
      <c r="F104" s="63">
        <v>120.034806</v>
      </c>
      <c r="G104" s="63">
        <f t="shared" si="5"/>
        <v>0</v>
      </c>
      <c r="H104" s="63">
        <v>120.034806</v>
      </c>
      <c r="I104" s="63">
        <f t="shared" si="6"/>
        <v>0</v>
      </c>
      <c r="J104" s="63">
        <f t="shared" si="7"/>
        <v>0</v>
      </c>
      <c r="K104" s="63">
        <v>0</v>
      </c>
      <c r="L104" s="63">
        <v>0</v>
      </c>
      <c r="M104" s="21"/>
    </row>
    <row r="105" spans="1:13" ht="12" customHeight="1">
      <c r="A105" s="18"/>
      <c r="B105" s="52">
        <v>95</v>
      </c>
      <c r="C105" s="54"/>
      <c r="D105" s="55" t="s">
        <v>278</v>
      </c>
      <c r="E105" s="63">
        <v>159.71242514600002</v>
      </c>
      <c r="F105" s="63">
        <v>159.71242514600002</v>
      </c>
      <c r="G105" s="63">
        <f t="shared" si="5"/>
        <v>0</v>
      </c>
      <c r="H105" s="63">
        <v>159.71242307475686</v>
      </c>
      <c r="I105" s="63">
        <f t="shared" si="6"/>
        <v>1.8413182090171177E-14</v>
      </c>
      <c r="J105" s="63">
        <f t="shared" si="7"/>
        <v>1.1528960300577049E-14</v>
      </c>
      <c r="K105" s="63">
        <v>0</v>
      </c>
      <c r="L105" s="63">
        <v>1.8413182090171177E-14</v>
      </c>
      <c r="M105" s="21"/>
    </row>
    <row r="106" spans="1:13" ht="12" customHeight="1">
      <c r="A106" s="18"/>
      <c r="B106" s="52">
        <v>98</v>
      </c>
      <c r="C106" s="54"/>
      <c r="D106" s="55" t="s">
        <v>279</v>
      </c>
      <c r="E106" s="63">
        <v>72.13250079946033</v>
      </c>
      <c r="F106" s="63">
        <v>72.13250079946033</v>
      </c>
      <c r="G106" s="63">
        <f t="shared" si="5"/>
        <v>0</v>
      </c>
      <c r="H106" s="63">
        <v>72.13250434849176</v>
      </c>
      <c r="I106" s="63">
        <f t="shared" si="6"/>
        <v>0</v>
      </c>
      <c r="J106" s="63">
        <f t="shared" si="7"/>
        <v>0</v>
      </c>
      <c r="K106" s="63">
        <v>0</v>
      </c>
      <c r="L106" s="63">
        <v>0</v>
      </c>
      <c r="M106" s="21"/>
    </row>
    <row r="107" spans="1:13" ht="12" customHeight="1">
      <c r="A107" s="18"/>
      <c r="B107" s="52">
        <v>99</v>
      </c>
      <c r="C107" s="54"/>
      <c r="D107" s="55" t="s">
        <v>67</v>
      </c>
      <c r="E107" s="63">
        <v>929.0773385662</v>
      </c>
      <c r="F107" s="63">
        <v>929.0773385662</v>
      </c>
      <c r="G107" s="63">
        <f t="shared" si="5"/>
        <v>0</v>
      </c>
      <c r="H107" s="63">
        <v>929.0773400282895</v>
      </c>
      <c r="I107" s="63">
        <f t="shared" si="6"/>
        <v>46.45386700548228</v>
      </c>
      <c r="J107" s="63">
        <f t="shared" si="7"/>
        <v>5.000000008306336</v>
      </c>
      <c r="K107" s="63">
        <v>0</v>
      </c>
      <c r="L107" s="63">
        <v>46.45386700548228</v>
      </c>
      <c r="M107" s="21"/>
    </row>
    <row r="108" spans="1:13" ht="12" customHeight="1">
      <c r="A108" s="18"/>
      <c r="B108" s="52">
        <v>100</v>
      </c>
      <c r="C108" s="54"/>
      <c r="D108" s="55" t="s">
        <v>68</v>
      </c>
      <c r="E108" s="63">
        <v>1650.6153060830002</v>
      </c>
      <c r="F108" s="63">
        <v>1650.6153060830002</v>
      </c>
      <c r="G108" s="63">
        <f t="shared" si="5"/>
        <v>0</v>
      </c>
      <c r="H108" s="63">
        <v>1650.6152996664298</v>
      </c>
      <c r="I108" s="63">
        <f t="shared" si="6"/>
        <v>163.1722975774113</v>
      </c>
      <c r="J108" s="63">
        <f t="shared" si="7"/>
        <v>9.885543710643763</v>
      </c>
      <c r="K108" s="63">
        <v>0</v>
      </c>
      <c r="L108" s="63">
        <v>163.1722975774113</v>
      </c>
      <c r="M108" s="21"/>
    </row>
    <row r="109" spans="1:13" ht="12" customHeight="1">
      <c r="A109" s="18"/>
      <c r="B109" s="52">
        <v>101</v>
      </c>
      <c r="C109" s="54"/>
      <c r="D109" s="55" t="s">
        <v>69</v>
      </c>
      <c r="E109" s="63">
        <v>578.067412581</v>
      </c>
      <c r="F109" s="63">
        <v>578.067412581</v>
      </c>
      <c r="G109" s="63">
        <f t="shared" si="5"/>
        <v>0</v>
      </c>
      <c r="H109" s="63">
        <v>578.0674161475823</v>
      </c>
      <c r="I109" s="63">
        <f t="shared" si="6"/>
        <v>61.99684946732747</v>
      </c>
      <c r="J109" s="63">
        <f t="shared" si="7"/>
        <v>10.724847676591759</v>
      </c>
      <c r="K109" s="63">
        <v>0</v>
      </c>
      <c r="L109" s="63">
        <v>61.99684946732747</v>
      </c>
      <c r="M109" s="21"/>
    </row>
    <row r="110" spans="1:13" ht="12" customHeight="1">
      <c r="A110" s="18"/>
      <c r="B110" s="52">
        <v>102</v>
      </c>
      <c r="C110" s="54"/>
      <c r="D110" s="55" t="s">
        <v>305</v>
      </c>
      <c r="E110" s="63">
        <v>399.89775949173026</v>
      </c>
      <c r="F110" s="63">
        <v>399.89775949173026</v>
      </c>
      <c r="G110" s="63">
        <f t="shared" si="5"/>
        <v>0</v>
      </c>
      <c r="H110" s="63">
        <v>399.8977603804491</v>
      </c>
      <c r="I110" s="63">
        <f t="shared" si="6"/>
        <v>0</v>
      </c>
      <c r="J110" s="63">
        <f t="shared" si="7"/>
        <v>0</v>
      </c>
      <c r="K110" s="63">
        <v>0</v>
      </c>
      <c r="L110" s="63">
        <v>0</v>
      </c>
      <c r="M110" s="21"/>
    </row>
    <row r="111" spans="1:13" ht="12" customHeight="1">
      <c r="A111" s="18"/>
      <c r="B111" s="52">
        <v>103</v>
      </c>
      <c r="C111" s="54"/>
      <c r="D111" s="55" t="s">
        <v>280</v>
      </c>
      <c r="E111" s="63">
        <v>138.71694824373017</v>
      </c>
      <c r="F111" s="63">
        <v>138.71694824373017</v>
      </c>
      <c r="G111" s="63">
        <f t="shared" si="5"/>
        <v>0</v>
      </c>
      <c r="H111" s="63">
        <v>138.7169479477327</v>
      </c>
      <c r="I111" s="63">
        <f t="shared" si="6"/>
        <v>5.523954627051353E-14</v>
      </c>
      <c r="J111" s="63">
        <f t="shared" si="7"/>
        <v>3.9821771578665254E-14</v>
      </c>
      <c r="K111" s="63">
        <v>0</v>
      </c>
      <c r="L111" s="63">
        <v>5.523954627051353E-14</v>
      </c>
      <c r="M111" s="21"/>
    </row>
    <row r="112" spans="1:13" ht="12" customHeight="1">
      <c r="A112" s="18"/>
      <c r="B112" s="71">
        <v>104</v>
      </c>
      <c r="C112" s="65"/>
      <c r="D112" s="66" t="s">
        <v>192</v>
      </c>
      <c r="E112" s="67">
        <v>4699.2279008000005</v>
      </c>
      <c r="F112" s="67">
        <v>3887.6539611787975</v>
      </c>
      <c r="G112" s="67">
        <f t="shared" si="5"/>
        <v>-17.27036774451905</v>
      </c>
      <c r="H112" s="67">
        <v>3887.6539611787975</v>
      </c>
      <c r="I112" s="67">
        <f t="shared" si="6"/>
        <v>3887.6539611787975</v>
      </c>
      <c r="J112" s="67">
        <f t="shared" si="7"/>
        <v>100</v>
      </c>
      <c r="K112" s="67">
        <v>3385.084108177783</v>
      </c>
      <c r="L112" s="67">
        <v>502.5698530010144</v>
      </c>
      <c r="M112" s="21"/>
    </row>
    <row r="113" spans="1:13" ht="12" customHeight="1">
      <c r="A113" s="18"/>
      <c r="B113" s="72">
        <v>105</v>
      </c>
      <c r="C113" s="68"/>
      <c r="D113" s="69" t="s">
        <v>70</v>
      </c>
      <c r="E113" s="70">
        <v>2103.3994063202</v>
      </c>
      <c r="F113" s="70">
        <v>2103.3994063202</v>
      </c>
      <c r="G113" s="70">
        <f t="shared" si="5"/>
        <v>0</v>
      </c>
      <c r="H113" s="70">
        <v>2103.3994162074496</v>
      </c>
      <c r="I113" s="70">
        <f t="shared" si="6"/>
        <v>110.70523243598038</v>
      </c>
      <c r="J113" s="70">
        <f t="shared" si="7"/>
        <v>5.263157919667481</v>
      </c>
      <c r="K113" s="70">
        <v>0</v>
      </c>
      <c r="L113" s="70">
        <v>110.70523243598038</v>
      </c>
      <c r="M113" s="21"/>
    </row>
    <row r="114" spans="1:13" ht="12" customHeight="1">
      <c r="A114" s="18"/>
      <c r="B114" s="52">
        <v>106</v>
      </c>
      <c r="C114" s="54"/>
      <c r="D114" s="57" t="s">
        <v>71</v>
      </c>
      <c r="E114" s="63">
        <v>1544.4117645640001</v>
      </c>
      <c r="F114" s="63">
        <v>1544.4117645640001</v>
      </c>
      <c r="G114" s="63">
        <f t="shared" si="5"/>
        <v>0</v>
      </c>
      <c r="H114" s="63">
        <v>1544.4117595294217</v>
      </c>
      <c r="I114" s="63">
        <f t="shared" si="6"/>
        <v>77.22058814619677</v>
      </c>
      <c r="J114" s="63">
        <f t="shared" si="7"/>
        <v>4.999999994690326</v>
      </c>
      <c r="K114" s="63">
        <v>0</v>
      </c>
      <c r="L114" s="63">
        <v>77.22058814619677</v>
      </c>
      <c r="M114" s="21"/>
    </row>
    <row r="115" spans="1:13" ht="12" customHeight="1">
      <c r="A115" s="18"/>
      <c r="B115" s="52">
        <v>107</v>
      </c>
      <c r="C115" s="54"/>
      <c r="D115" s="55" t="s">
        <v>72</v>
      </c>
      <c r="E115" s="63">
        <v>1254.0574573987303</v>
      </c>
      <c r="F115" s="63">
        <v>1254.0574573987303</v>
      </c>
      <c r="G115" s="63">
        <f t="shared" si="5"/>
        <v>0</v>
      </c>
      <c r="H115" s="63">
        <v>1254.0574577278</v>
      </c>
      <c r="I115" s="63">
        <f t="shared" si="6"/>
        <v>69.66985876159798</v>
      </c>
      <c r="J115" s="63">
        <f t="shared" si="7"/>
        <v>5.555555556929023</v>
      </c>
      <c r="K115" s="63">
        <v>0</v>
      </c>
      <c r="L115" s="63">
        <v>69.66985876159798</v>
      </c>
      <c r="M115" s="21"/>
    </row>
    <row r="116" spans="1:13" ht="12" customHeight="1">
      <c r="A116" s="18"/>
      <c r="B116" s="52">
        <v>108</v>
      </c>
      <c r="C116" s="54"/>
      <c r="D116" s="55" t="s">
        <v>289</v>
      </c>
      <c r="E116" s="63">
        <v>710.2900635212001</v>
      </c>
      <c r="F116" s="63">
        <v>710.2900635212001</v>
      </c>
      <c r="G116" s="63">
        <f t="shared" si="5"/>
        <v>0</v>
      </c>
      <c r="H116" s="63">
        <v>710.2900488597545</v>
      </c>
      <c r="I116" s="63">
        <f t="shared" si="6"/>
        <v>1.4730545672136942E-13</v>
      </c>
      <c r="J116" s="63">
        <f t="shared" si="7"/>
        <v>2.0738774802946795E-14</v>
      </c>
      <c r="K116" s="63">
        <v>0</v>
      </c>
      <c r="L116" s="63">
        <v>1.4730545672136942E-13</v>
      </c>
      <c r="M116" s="21"/>
    </row>
    <row r="117" spans="1:13" ht="12" customHeight="1">
      <c r="A117" s="18"/>
      <c r="B117" s="52">
        <v>110</v>
      </c>
      <c r="C117" s="54"/>
      <c r="D117" s="55" t="s">
        <v>295</v>
      </c>
      <c r="E117" s="63">
        <v>108.86311030173016</v>
      </c>
      <c r="F117" s="63">
        <v>108.86311030173016</v>
      </c>
      <c r="G117" s="63">
        <f t="shared" si="5"/>
        <v>0</v>
      </c>
      <c r="H117" s="63">
        <v>108.86311828411878</v>
      </c>
      <c r="I117" s="63">
        <f t="shared" si="6"/>
        <v>0</v>
      </c>
      <c r="J117" s="63">
        <f t="shared" si="7"/>
        <v>0</v>
      </c>
      <c r="K117" s="63">
        <v>0</v>
      </c>
      <c r="L117" s="63">
        <v>0</v>
      </c>
      <c r="M117" s="21"/>
    </row>
    <row r="118" spans="1:13" ht="12" customHeight="1">
      <c r="A118" s="18"/>
      <c r="B118" s="52">
        <v>111</v>
      </c>
      <c r="C118" s="54"/>
      <c r="D118" s="55" t="s">
        <v>73</v>
      </c>
      <c r="E118" s="63">
        <v>652.4915212027302</v>
      </c>
      <c r="F118" s="63">
        <v>652.4915212027302</v>
      </c>
      <c r="G118" s="63">
        <f t="shared" si="5"/>
        <v>0</v>
      </c>
      <c r="H118" s="63">
        <v>652.4915215318</v>
      </c>
      <c r="I118" s="63">
        <f t="shared" si="6"/>
        <v>228.37203272006718</v>
      </c>
      <c r="J118" s="63">
        <f t="shared" si="7"/>
        <v>35.00000004584145</v>
      </c>
      <c r="K118" s="63">
        <v>0</v>
      </c>
      <c r="L118" s="63">
        <v>228.37203272006718</v>
      </c>
      <c r="M118" s="21"/>
    </row>
    <row r="119" spans="1:13" ht="12" customHeight="1">
      <c r="A119" s="18"/>
      <c r="B119" s="52">
        <v>112</v>
      </c>
      <c r="C119" s="54"/>
      <c r="D119" s="55" t="s">
        <v>74</v>
      </c>
      <c r="E119" s="63">
        <v>283.807994121</v>
      </c>
      <c r="F119" s="63">
        <v>283.807994121</v>
      </c>
      <c r="G119" s="63">
        <f t="shared" si="5"/>
        <v>0</v>
      </c>
      <c r="H119" s="63">
        <v>283.80799285939463</v>
      </c>
      <c r="I119" s="63">
        <f t="shared" si="6"/>
        <v>19.348237545801062</v>
      </c>
      <c r="J119" s="63">
        <f t="shared" si="7"/>
        <v>6.817368765712796</v>
      </c>
      <c r="K119" s="63">
        <v>0</v>
      </c>
      <c r="L119" s="63">
        <v>19.348237545801062</v>
      </c>
      <c r="M119" s="21"/>
    </row>
    <row r="120" spans="1:13" ht="12" customHeight="1">
      <c r="A120" s="18"/>
      <c r="B120" s="52">
        <v>113</v>
      </c>
      <c r="C120" s="54"/>
      <c r="D120" s="55" t="s">
        <v>75</v>
      </c>
      <c r="E120" s="63">
        <v>743.1961854852001</v>
      </c>
      <c r="F120" s="63">
        <v>743.1961854852001</v>
      </c>
      <c r="G120" s="63">
        <f t="shared" si="5"/>
        <v>0</v>
      </c>
      <c r="H120" s="63">
        <v>743.1961906686256</v>
      </c>
      <c r="I120" s="63">
        <f t="shared" si="6"/>
        <v>4.932126048493495</v>
      </c>
      <c r="J120" s="63">
        <f t="shared" si="7"/>
        <v>0.6636371586425093</v>
      </c>
      <c r="K120" s="63">
        <v>0</v>
      </c>
      <c r="L120" s="63">
        <v>4.932126048493495</v>
      </c>
      <c r="M120" s="21"/>
    </row>
    <row r="121" spans="1:13" ht="12" customHeight="1">
      <c r="A121" s="18"/>
      <c r="B121" s="52">
        <v>114</v>
      </c>
      <c r="C121" s="54"/>
      <c r="D121" s="55" t="s">
        <v>76</v>
      </c>
      <c r="E121" s="63">
        <v>633.34427</v>
      </c>
      <c r="F121" s="63">
        <v>633.34427</v>
      </c>
      <c r="G121" s="63">
        <f t="shared" si="5"/>
        <v>0</v>
      </c>
      <c r="H121" s="63">
        <v>633.3442760666453</v>
      </c>
      <c r="I121" s="63">
        <f t="shared" si="6"/>
        <v>31.667213517101942</v>
      </c>
      <c r="J121" s="63">
        <f t="shared" si="7"/>
        <v>5.00000000270026</v>
      </c>
      <c r="K121" s="63">
        <v>0</v>
      </c>
      <c r="L121" s="63">
        <v>31.667213517101942</v>
      </c>
      <c r="M121" s="21"/>
    </row>
    <row r="122" spans="1:13" ht="12" customHeight="1">
      <c r="A122" s="18"/>
      <c r="B122" s="52">
        <v>117</v>
      </c>
      <c r="C122" s="54"/>
      <c r="D122" s="55" t="s">
        <v>77</v>
      </c>
      <c r="E122" s="63">
        <v>916.32788</v>
      </c>
      <c r="F122" s="63">
        <v>916.32788</v>
      </c>
      <c r="G122" s="63">
        <f t="shared" si="5"/>
        <v>0</v>
      </c>
      <c r="H122" s="63">
        <v>916.32788</v>
      </c>
      <c r="I122" s="63">
        <f t="shared" si="6"/>
        <v>45.816394000000166</v>
      </c>
      <c r="J122" s="63">
        <f t="shared" si="7"/>
        <v>5.000000000000018</v>
      </c>
      <c r="K122" s="63">
        <v>0</v>
      </c>
      <c r="L122" s="63">
        <v>45.816394000000166</v>
      </c>
      <c r="M122" s="21"/>
    </row>
    <row r="123" spans="1:13" ht="12" customHeight="1">
      <c r="A123" s="18"/>
      <c r="B123" s="52">
        <v>118</v>
      </c>
      <c r="C123" s="54"/>
      <c r="D123" s="55" t="s">
        <v>78</v>
      </c>
      <c r="E123" s="63">
        <v>427.563046059</v>
      </c>
      <c r="F123" s="63">
        <v>427.563046059</v>
      </c>
      <c r="G123" s="63">
        <f t="shared" si="5"/>
        <v>0</v>
      </c>
      <c r="H123" s="63">
        <v>427.5630357009784</v>
      </c>
      <c r="I123" s="63">
        <f t="shared" si="6"/>
        <v>10.823311042088068</v>
      </c>
      <c r="J123" s="63">
        <f t="shared" si="7"/>
        <v>2.531395344347543</v>
      </c>
      <c r="K123" s="63">
        <v>0</v>
      </c>
      <c r="L123" s="63">
        <v>10.823311042088068</v>
      </c>
      <c r="M123" s="21"/>
    </row>
    <row r="124" spans="1:13" ht="12" customHeight="1">
      <c r="A124" s="18"/>
      <c r="B124" s="52">
        <v>122</v>
      </c>
      <c r="C124" s="54"/>
      <c r="D124" s="55" t="s">
        <v>290</v>
      </c>
      <c r="E124" s="63">
        <v>223.99595636940003</v>
      </c>
      <c r="F124" s="63">
        <v>223.99595636940003</v>
      </c>
      <c r="G124" s="63">
        <f t="shared" si="5"/>
        <v>0</v>
      </c>
      <c r="H124" s="63">
        <v>223.99594659492388</v>
      </c>
      <c r="I124" s="63">
        <f t="shared" si="6"/>
        <v>0</v>
      </c>
      <c r="J124" s="63">
        <f t="shared" si="7"/>
        <v>0</v>
      </c>
      <c r="K124" s="63">
        <v>0</v>
      </c>
      <c r="L124" s="63">
        <v>0</v>
      </c>
      <c r="M124" s="21"/>
    </row>
    <row r="125" spans="1:13" ht="12" customHeight="1">
      <c r="A125" s="18"/>
      <c r="B125" s="52">
        <v>123</v>
      </c>
      <c r="C125" s="54"/>
      <c r="D125" s="55" t="s">
        <v>296</v>
      </c>
      <c r="E125" s="63">
        <v>109.8386473892</v>
      </c>
      <c r="F125" s="63">
        <v>109.8386473892</v>
      </c>
      <c r="G125" s="63">
        <f t="shared" si="5"/>
        <v>0</v>
      </c>
      <c r="H125" s="63">
        <v>109.83865434112003</v>
      </c>
      <c r="I125" s="63">
        <f t="shared" si="6"/>
        <v>0</v>
      </c>
      <c r="J125" s="63">
        <f t="shared" si="7"/>
        <v>0</v>
      </c>
      <c r="K125" s="63">
        <v>0</v>
      </c>
      <c r="L125" s="63">
        <v>0</v>
      </c>
      <c r="M125" s="21"/>
    </row>
    <row r="126" spans="1:13" ht="12" customHeight="1">
      <c r="A126" s="18"/>
      <c r="B126" s="52">
        <v>124</v>
      </c>
      <c r="C126" s="54"/>
      <c r="D126" s="55" t="s">
        <v>79</v>
      </c>
      <c r="E126" s="63">
        <v>1115.4038643134</v>
      </c>
      <c r="F126" s="63">
        <v>1115.4038643134</v>
      </c>
      <c r="G126" s="63">
        <f t="shared" si="5"/>
        <v>0</v>
      </c>
      <c r="H126" s="63">
        <v>1115.404372798479</v>
      </c>
      <c r="I126" s="63">
        <f t="shared" si="6"/>
        <v>116.31579056859916</v>
      </c>
      <c r="J126" s="63">
        <f t="shared" si="7"/>
        <v>10.428132292709845</v>
      </c>
      <c r="K126" s="63">
        <v>0</v>
      </c>
      <c r="L126" s="63">
        <v>116.31579056859916</v>
      </c>
      <c r="M126" s="21"/>
    </row>
    <row r="127" spans="1:13" ht="12" customHeight="1">
      <c r="A127" s="18"/>
      <c r="B127" s="52">
        <v>126</v>
      </c>
      <c r="C127" s="54"/>
      <c r="D127" s="55" t="s">
        <v>80</v>
      </c>
      <c r="E127" s="63">
        <v>1752.020150444</v>
      </c>
      <c r="F127" s="63">
        <v>1752.020150444</v>
      </c>
      <c r="G127" s="63">
        <f t="shared" si="5"/>
        <v>0</v>
      </c>
      <c r="H127" s="63">
        <v>1751.4851071254823</v>
      </c>
      <c r="I127" s="63">
        <f t="shared" si="6"/>
        <v>109.42282799079047</v>
      </c>
      <c r="J127" s="63">
        <f t="shared" si="7"/>
        <v>6.245523372722645</v>
      </c>
      <c r="K127" s="63">
        <v>0</v>
      </c>
      <c r="L127" s="63">
        <v>109.42282799079047</v>
      </c>
      <c r="M127" s="21"/>
    </row>
    <row r="128" spans="1:13" ht="12" customHeight="1">
      <c r="A128" s="18"/>
      <c r="B128" s="52">
        <v>127</v>
      </c>
      <c r="C128" s="54"/>
      <c r="D128" s="55" t="s">
        <v>81</v>
      </c>
      <c r="E128" s="63">
        <v>1477.2381517922001</v>
      </c>
      <c r="F128" s="63">
        <v>1477.2381517922001</v>
      </c>
      <c r="G128" s="63">
        <f t="shared" si="5"/>
        <v>0</v>
      </c>
      <c r="H128" s="63">
        <v>1477.2381490145108</v>
      </c>
      <c r="I128" s="63">
        <f t="shared" si="6"/>
        <v>147.72380793946053</v>
      </c>
      <c r="J128" s="63">
        <f t="shared" si="7"/>
        <v>9.999999509912502</v>
      </c>
      <c r="K128" s="63">
        <v>0</v>
      </c>
      <c r="L128" s="63">
        <v>147.72380793946053</v>
      </c>
      <c r="M128" s="21"/>
    </row>
    <row r="129" spans="1:13" ht="12" customHeight="1">
      <c r="A129" s="18"/>
      <c r="B129" s="52">
        <v>128</v>
      </c>
      <c r="C129" s="54"/>
      <c r="D129" s="55" t="s">
        <v>82</v>
      </c>
      <c r="E129" s="63">
        <v>2420.4324128</v>
      </c>
      <c r="F129" s="63">
        <v>2420.4324128</v>
      </c>
      <c r="G129" s="63">
        <f t="shared" si="5"/>
        <v>0</v>
      </c>
      <c r="H129" s="63">
        <v>1404.5688524653985</v>
      </c>
      <c r="I129" s="63">
        <f t="shared" si="6"/>
        <v>1107.7487934979433</v>
      </c>
      <c r="J129" s="63">
        <f t="shared" si="7"/>
        <v>45.76656582682594</v>
      </c>
      <c r="K129" s="63">
        <v>1042.806084940133</v>
      </c>
      <c r="L129" s="63">
        <v>64.94270855781046</v>
      </c>
      <c r="M129" s="21"/>
    </row>
    <row r="130" spans="1:13" ht="12" customHeight="1">
      <c r="A130" s="18"/>
      <c r="B130" s="52">
        <v>130</v>
      </c>
      <c r="C130" s="54"/>
      <c r="D130" s="55" t="s">
        <v>83</v>
      </c>
      <c r="E130" s="63">
        <v>1901.984049368</v>
      </c>
      <c r="F130" s="63">
        <v>1901.984049368</v>
      </c>
      <c r="G130" s="63">
        <f t="shared" si="5"/>
        <v>0</v>
      </c>
      <c r="H130" s="63">
        <v>1901.9840413311</v>
      </c>
      <c r="I130" s="63">
        <f t="shared" si="6"/>
        <v>351.7389247385352</v>
      </c>
      <c r="J130" s="63">
        <f t="shared" si="7"/>
        <v>18.493263645161097</v>
      </c>
      <c r="K130" s="63">
        <v>0</v>
      </c>
      <c r="L130" s="63">
        <v>351.7389247385352</v>
      </c>
      <c r="M130" s="21"/>
    </row>
    <row r="131" spans="1:13" ht="12" customHeight="1">
      <c r="A131" s="18"/>
      <c r="B131" s="52">
        <v>132</v>
      </c>
      <c r="C131" s="54"/>
      <c r="D131" s="55" t="s">
        <v>84</v>
      </c>
      <c r="E131" s="63">
        <v>2263.2054752000004</v>
      </c>
      <c r="F131" s="63">
        <v>2263.2054752000004</v>
      </c>
      <c r="G131" s="63">
        <f t="shared" si="5"/>
        <v>0</v>
      </c>
      <c r="H131" s="63">
        <v>2263.2054751999985</v>
      </c>
      <c r="I131" s="63">
        <f t="shared" si="6"/>
        <v>905.2821899647457</v>
      </c>
      <c r="J131" s="63">
        <f t="shared" si="7"/>
        <v>39.99999999490747</v>
      </c>
      <c r="K131" s="63">
        <v>0</v>
      </c>
      <c r="L131" s="63">
        <v>905.2821899647457</v>
      </c>
      <c r="M131" s="21"/>
    </row>
    <row r="132" spans="1:13" ht="12" customHeight="1">
      <c r="A132" s="18"/>
      <c r="B132" s="52">
        <v>136</v>
      </c>
      <c r="C132" s="54"/>
      <c r="D132" s="55" t="s">
        <v>306</v>
      </c>
      <c r="E132" s="63">
        <v>141.00901182773018</v>
      </c>
      <c r="F132" s="63">
        <v>141.00901182773018</v>
      </c>
      <c r="G132" s="63">
        <f t="shared" si="5"/>
        <v>0</v>
      </c>
      <c r="H132" s="63">
        <v>141.0090201201643</v>
      </c>
      <c r="I132" s="63">
        <f t="shared" si="6"/>
        <v>0</v>
      </c>
      <c r="J132" s="63">
        <f t="shared" si="7"/>
        <v>0</v>
      </c>
      <c r="K132" s="63">
        <v>0</v>
      </c>
      <c r="L132" s="63">
        <v>0</v>
      </c>
      <c r="M132" s="21"/>
    </row>
    <row r="133" spans="1:13" ht="12" customHeight="1">
      <c r="A133" s="18"/>
      <c r="B133" s="52">
        <v>138</v>
      </c>
      <c r="C133" s="54"/>
      <c r="D133" s="55" t="s">
        <v>85</v>
      </c>
      <c r="E133" s="63">
        <v>185.70462521</v>
      </c>
      <c r="F133" s="63">
        <v>185.70462521</v>
      </c>
      <c r="G133" s="63">
        <f t="shared" si="5"/>
        <v>0</v>
      </c>
      <c r="H133" s="63">
        <v>185.70462214196803</v>
      </c>
      <c r="I133" s="63">
        <f t="shared" si="6"/>
        <v>9.285232541993256</v>
      </c>
      <c r="J133" s="63">
        <f t="shared" si="7"/>
        <v>5.000000690070727</v>
      </c>
      <c r="K133" s="63">
        <v>0</v>
      </c>
      <c r="L133" s="63">
        <v>9.285232541993256</v>
      </c>
      <c r="M133" s="21"/>
    </row>
    <row r="134" spans="1:13" ht="12" customHeight="1">
      <c r="A134" s="18"/>
      <c r="B134" s="52">
        <v>139</v>
      </c>
      <c r="C134" s="54"/>
      <c r="D134" s="55" t="s">
        <v>86</v>
      </c>
      <c r="E134" s="63">
        <v>333.18322251246036</v>
      </c>
      <c r="F134" s="63">
        <v>248.18033729709802</v>
      </c>
      <c r="G134" s="63">
        <f t="shared" si="5"/>
        <v>-25.512354606085665</v>
      </c>
      <c r="H134" s="63">
        <v>248.18034546340616</v>
      </c>
      <c r="I134" s="63">
        <f t="shared" si="6"/>
        <v>52.452703184892385</v>
      </c>
      <c r="J134" s="63">
        <f t="shared" si="7"/>
        <v>21.13491493973633</v>
      </c>
      <c r="K134" s="63">
        <v>0</v>
      </c>
      <c r="L134" s="63">
        <v>52.452703184892385</v>
      </c>
      <c r="M134" s="21"/>
    </row>
    <row r="135" spans="1:13" ht="12" customHeight="1">
      <c r="A135" s="18"/>
      <c r="B135" s="52">
        <v>140</v>
      </c>
      <c r="C135" s="54"/>
      <c r="D135" s="55" t="s">
        <v>193</v>
      </c>
      <c r="E135" s="63">
        <v>646.5105534364604</v>
      </c>
      <c r="F135" s="63">
        <v>646.5105534364604</v>
      </c>
      <c r="G135" s="63">
        <f t="shared" si="5"/>
        <v>0</v>
      </c>
      <c r="H135" s="63">
        <v>646.8196800000001</v>
      </c>
      <c r="I135" s="63">
        <f t="shared" si="6"/>
        <v>515.3614615654749</v>
      </c>
      <c r="J135" s="63">
        <f t="shared" si="7"/>
        <v>79.71431538528242</v>
      </c>
      <c r="K135" s="63">
        <v>375.404191606498</v>
      </c>
      <c r="L135" s="63">
        <v>139.95726995897695</v>
      </c>
      <c r="M135" s="21"/>
    </row>
    <row r="136" spans="1:13" ht="12" customHeight="1">
      <c r="A136" s="18"/>
      <c r="B136" s="52">
        <v>141</v>
      </c>
      <c r="C136" s="54"/>
      <c r="D136" s="55" t="s">
        <v>87</v>
      </c>
      <c r="E136" s="63">
        <v>240.99379642246035</v>
      </c>
      <c r="F136" s="63">
        <v>240.99379642246035</v>
      </c>
      <c r="G136" s="63">
        <f t="shared" si="5"/>
        <v>0</v>
      </c>
      <c r="H136" s="63">
        <v>240.99382735056375</v>
      </c>
      <c r="I136" s="63">
        <f t="shared" si="6"/>
        <v>36.1490740521085</v>
      </c>
      <c r="J136" s="63">
        <f t="shared" si="7"/>
        <v>15.00000190409028</v>
      </c>
      <c r="K136" s="63">
        <v>0</v>
      </c>
      <c r="L136" s="63">
        <v>36.1490740521085</v>
      </c>
      <c r="M136" s="21"/>
    </row>
    <row r="137" spans="1:13" ht="12" customHeight="1">
      <c r="A137" s="18"/>
      <c r="B137" s="52">
        <v>142</v>
      </c>
      <c r="C137" s="54"/>
      <c r="D137" s="55" t="s">
        <v>88</v>
      </c>
      <c r="E137" s="63">
        <v>1713.5403702004603</v>
      </c>
      <c r="F137" s="63">
        <v>864.1622251063006</v>
      </c>
      <c r="G137" s="63">
        <f t="shared" si="5"/>
        <v>-49.56861010486694</v>
      </c>
      <c r="H137" s="63">
        <v>864.1622193685371</v>
      </c>
      <c r="I137" s="63">
        <f t="shared" si="6"/>
        <v>171.1894327382732</v>
      </c>
      <c r="J137" s="63">
        <f t="shared" si="7"/>
        <v>19.809872239811824</v>
      </c>
      <c r="K137" s="63">
        <v>0</v>
      </c>
      <c r="L137" s="63">
        <v>171.1894327382732</v>
      </c>
      <c r="M137" s="21"/>
    </row>
    <row r="138" spans="1:13" ht="12" customHeight="1">
      <c r="A138" s="18"/>
      <c r="B138" s="52">
        <v>143</v>
      </c>
      <c r="C138" s="54"/>
      <c r="D138" s="55" t="s">
        <v>89</v>
      </c>
      <c r="E138" s="63">
        <v>1669.6692034624605</v>
      </c>
      <c r="F138" s="63">
        <v>1669.6692034624605</v>
      </c>
      <c r="G138" s="63">
        <f t="shared" si="5"/>
        <v>0</v>
      </c>
      <c r="H138" s="63">
        <v>1669.676295883827</v>
      </c>
      <c r="I138" s="63">
        <f t="shared" si="6"/>
        <v>199.58657051427355</v>
      </c>
      <c r="J138" s="63">
        <f t="shared" si="7"/>
        <v>11.953659449451592</v>
      </c>
      <c r="K138" s="63">
        <v>0</v>
      </c>
      <c r="L138" s="63">
        <v>199.58657051427355</v>
      </c>
      <c r="M138" s="21"/>
    </row>
    <row r="139" spans="1:13" ht="12" customHeight="1">
      <c r="A139" s="18"/>
      <c r="B139" s="52">
        <v>144</v>
      </c>
      <c r="C139" s="54"/>
      <c r="D139" s="55" t="s">
        <v>90</v>
      </c>
      <c r="E139" s="63">
        <v>1146.609887089</v>
      </c>
      <c r="F139" s="63">
        <v>1146.609887089</v>
      </c>
      <c r="G139" s="63">
        <f t="shared" si="5"/>
        <v>0</v>
      </c>
      <c r="H139" s="63">
        <v>1146.6098760754435</v>
      </c>
      <c r="I139" s="63">
        <f t="shared" si="6"/>
        <v>59.92571866115206</v>
      </c>
      <c r="J139" s="63">
        <f t="shared" si="7"/>
        <v>5.226338908806271</v>
      </c>
      <c r="K139" s="63">
        <v>0</v>
      </c>
      <c r="L139" s="63">
        <v>59.92571866115206</v>
      </c>
      <c r="M139" s="21"/>
    </row>
    <row r="140" spans="1:13" ht="12" customHeight="1">
      <c r="A140" s="18"/>
      <c r="B140" s="52">
        <v>146</v>
      </c>
      <c r="C140" s="54"/>
      <c r="D140" s="55" t="s">
        <v>194</v>
      </c>
      <c r="E140" s="63">
        <v>25914.25</v>
      </c>
      <c r="F140" s="63">
        <v>25914.25</v>
      </c>
      <c r="G140" s="63">
        <f t="shared" si="5"/>
        <v>0</v>
      </c>
      <c r="H140" s="63">
        <v>25914.24995149429</v>
      </c>
      <c r="I140" s="63">
        <f t="shared" si="6"/>
        <v>21793.251226138294</v>
      </c>
      <c r="J140" s="63">
        <f t="shared" si="7"/>
        <v>84.0975572364174</v>
      </c>
      <c r="K140" s="63">
        <v>0</v>
      </c>
      <c r="L140" s="63">
        <v>21793.251226138294</v>
      </c>
      <c r="M140" s="21"/>
    </row>
    <row r="141" spans="1:13" ht="12" customHeight="1">
      <c r="A141" s="18"/>
      <c r="B141" s="52">
        <v>147</v>
      </c>
      <c r="C141" s="54"/>
      <c r="D141" s="55" t="s">
        <v>91</v>
      </c>
      <c r="E141" s="63">
        <v>3613.4830200000006</v>
      </c>
      <c r="F141" s="63">
        <v>3613.4830200000006</v>
      </c>
      <c r="G141" s="63">
        <f t="shared" si="5"/>
        <v>0</v>
      </c>
      <c r="H141" s="63">
        <v>3613.483019823921</v>
      </c>
      <c r="I141" s="63">
        <f t="shared" si="6"/>
        <v>903.3707549863705</v>
      </c>
      <c r="J141" s="63">
        <f t="shared" si="7"/>
        <v>24.99999999962281</v>
      </c>
      <c r="K141" s="63">
        <v>0</v>
      </c>
      <c r="L141" s="63">
        <v>903.3707549863705</v>
      </c>
      <c r="M141" s="21"/>
    </row>
    <row r="142" spans="1:13" ht="12" customHeight="1">
      <c r="A142" s="18"/>
      <c r="B142" s="52">
        <v>148</v>
      </c>
      <c r="C142" s="54"/>
      <c r="D142" s="55" t="s">
        <v>92</v>
      </c>
      <c r="E142" s="63">
        <v>572.6684788697302</v>
      </c>
      <c r="F142" s="63">
        <v>572.6684788697302</v>
      </c>
      <c r="G142" s="63">
        <f t="shared" si="5"/>
        <v>0</v>
      </c>
      <c r="H142" s="63">
        <v>572.6684721841129</v>
      </c>
      <c r="I142" s="63">
        <f t="shared" si="6"/>
        <v>15.138941210630406</v>
      </c>
      <c r="J142" s="63">
        <f t="shared" si="7"/>
        <v>2.6435785745550335</v>
      </c>
      <c r="K142" s="63">
        <v>0</v>
      </c>
      <c r="L142" s="63">
        <v>15.138941210630406</v>
      </c>
      <c r="M142" s="21"/>
    </row>
    <row r="143" spans="1:13" ht="12" customHeight="1">
      <c r="A143" s="18"/>
      <c r="B143" s="52">
        <v>149</v>
      </c>
      <c r="C143" s="54"/>
      <c r="D143" s="55" t="s">
        <v>93</v>
      </c>
      <c r="E143" s="63">
        <v>928.1917968152</v>
      </c>
      <c r="F143" s="63">
        <v>928.1917968152</v>
      </c>
      <c r="G143" s="63">
        <f t="shared" si="5"/>
        <v>0</v>
      </c>
      <c r="H143" s="63">
        <v>928.1917986871779</v>
      </c>
      <c r="I143" s="63">
        <f t="shared" si="6"/>
        <v>48.85219993686344</v>
      </c>
      <c r="J143" s="63">
        <f t="shared" si="7"/>
        <v>5.263157905993621</v>
      </c>
      <c r="K143" s="63">
        <v>0</v>
      </c>
      <c r="L143" s="63">
        <v>48.85219993686344</v>
      </c>
      <c r="M143" s="21"/>
    </row>
    <row r="144" spans="1:13" ht="12" customHeight="1">
      <c r="A144" s="18"/>
      <c r="B144" s="52">
        <v>150</v>
      </c>
      <c r="C144" s="54"/>
      <c r="D144" s="55" t="s">
        <v>94</v>
      </c>
      <c r="E144" s="63">
        <v>982.8204870132001</v>
      </c>
      <c r="F144" s="63">
        <v>982.8204870132001</v>
      </c>
      <c r="G144" s="63">
        <f t="shared" si="5"/>
        <v>0</v>
      </c>
      <c r="H144" s="63">
        <v>982.8204822449778</v>
      </c>
      <c r="I144" s="63">
        <f t="shared" si="6"/>
        <v>110.0802966718016</v>
      </c>
      <c r="J144" s="63">
        <f t="shared" si="7"/>
        <v>11.20044790746442</v>
      </c>
      <c r="K144" s="63">
        <v>0</v>
      </c>
      <c r="L144" s="63">
        <v>110.0802966718016</v>
      </c>
      <c r="M144" s="21"/>
    </row>
    <row r="145" spans="1:13" ht="12" customHeight="1">
      <c r="A145" s="18"/>
      <c r="B145" s="71">
        <v>151</v>
      </c>
      <c r="C145" s="65"/>
      <c r="D145" s="66" t="s">
        <v>95</v>
      </c>
      <c r="E145" s="67">
        <v>462.7544725124603</v>
      </c>
      <c r="F145" s="67">
        <v>321.44659674490197</v>
      </c>
      <c r="G145" s="67">
        <f t="shared" si="5"/>
        <v>-30.536252842754195</v>
      </c>
      <c r="H145" s="67">
        <v>321.4465932462285</v>
      </c>
      <c r="I145" s="67">
        <f t="shared" si="6"/>
        <v>181.6458612927687</v>
      </c>
      <c r="J145" s="67">
        <f t="shared" si="7"/>
        <v>56.50887678768045</v>
      </c>
      <c r="K145" s="67">
        <v>0</v>
      </c>
      <c r="L145" s="67">
        <v>181.6458612927687</v>
      </c>
      <c r="M145" s="21"/>
    </row>
    <row r="146" spans="1:13" ht="12" customHeight="1">
      <c r="A146" s="18"/>
      <c r="B146" s="72">
        <v>152</v>
      </c>
      <c r="C146" s="68"/>
      <c r="D146" s="69" t="s">
        <v>96</v>
      </c>
      <c r="E146" s="70">
        <v>1258.2083608300002</v>
      </c>
      <c r="F146" s="70">
        <v>1258.2083608300002</v>
      </c>
      <c r="G146" s="70">
        <f t="shared" si="5"/>
        <v>0</v>
      </c>
      <c r="H146" s="70">
        <v>1258.208357753235</v>
      </c>
      <c r="I146" s="70">
        <f t="shared" si="6"/>
        <v>428.22964785122565</v>
      </c>
      <c r="J146" s="70">
        <f t="shared" si="7"/>
        <v>34.03487539764369</v>
      </c>
      <c r="K146" s="70">
        <v>0</v>
      </c>
      <c r="L146" s="70">
        <v>428.22964785122565</v>
      </c>
      <c r="M146" s="21"/>
    </row>
    <row r="147" spans="1:13" ht="12" customHeight="1">
      <c r="A147" s="18"/>
      <c r="B147" s="52">
        <v>156</v>
      </c>
      <c r="C147" s="54"/>
      <c r="D147" s="57" t="s">
        <v>97</v>
      </c>
      <c r="E147" s="63">
        <v>350.3404880187302</v>
      </c>
      <c r="F147" s="63">
        <v>350.3404880187302</v>
      </c>
      <c r="G147" s="63">
        <f aca="true" t="shared" si="8" ref="G147:G210">F147/E147*100-100</f>
        <v>0</v>
      </c>
      <c r="H147" s="63">
        <v>350.34048503564935</v>
      </c>
      <c r="I147" s="63">
        <f aca="true" t="shared" si="9" ref="I147:I210">K147+L147</f>
        <v>100.3936911476625</v>
      </c>
      <c r="J147" s="63">
        <f aca="true" t="shared" si="10" ref="J147:J210">+I147/F147*100</f>
        <v>28.656034509575484</v>
      </c>
      <c r="K147" s="63">
        <v>0</v>
      </c>
      <c r="L147" s="63">
        <v>100.3936911476625</v>
      </c>
      <c r="M147" s="21"/>
    </row>
    <row r="148" spans="1:13" ht="12" customHeight="1">
      <c r="A148" s="18"/>
      <c r="B148" s="52">
        <v>157</v>
      </c>
      <c r="C148" s="54"/>
      <c r="D148" s="55" t="s">
        <v>98</v>
      </c>
      <c r="E148" s="63">
        <v>3154.5795695724605</v>
      </c>
      <c r="F148" s="63">
        <v>3154.5795695724605</v>
      </c>
      <c r="G148" s="63">
        <f t="shared" si="8"/>
        <v>0</v>
      </c>
      <c r="H148" s="63">
        <v>3154.579575625532</v>
      </c>
      <c r="I148" s="63">
        <f t="shared" si="9"/>
        <v>1204.536873459018</v>
      </c>
      <c r="J148" s="63">
        <f t="shared" si="10"/>
        <v>38.18375307687257</v>
      </c>
      <c r="K148" s="63">
        <v>0</v>
      </c>
      <c r="L148" s="63">
        <v>1204.536873459018</v>
      </c>
      <c r="M148" s="21"/>
    </row>
    <row r="149" spans="1:13" ht="12" customHeight="1">
      <c r="A149" s="18"/>
      <c r="B149" s="52">
        <v>158</v>
      </c>
      <c r="C149" s="54"/>
      <c r="D149" s="55" t="s">
        <v>307</v>
      </c>
      <c r="E149" s="63">
        <v>273.34350900000004</v>
      </c>
      <c r="F149" s="63">
        <v>273.34350900000004</v>
      </c>
      <c r="G149" s="63">
        <f t="shared" si="8"/>
        <v>0</v>
      </c>
      <c r="H149" s="63">
        <v>273.3435109151408</v>
      </c>
      <c r="I149" s="63">
        <f t="shared" si="9"/>
        <v>0</v>
      </c>
      <c r="J149" s="63">
        <f t="shared" si="10"/>
        <v>0</v>
      </c>
      <c r="K149" s="63">
        <v>0</v>
      </c>
      <c r="L149" s="63">
        <v>0</v>
      </c>
      <c r="M149" s="21"/>
    </row>
    <row r="150" spans="1:13" ht="12" customHeight="1">
      <c r="A150" s="18"/>
      <c r="B150" s="52">
        <v>159</v>
      </c>
      <c r="C150" s="54"/>
      <c r="D150" s="55" t="s">
        <v>297</v>
      </c>
      <c r="E150" s="63">
        <v>93.21357798140001</v>
      </c>
      <c r="F150" s="63">
        <v>93.21357798140001</v>
      </c>
      <c r="G150" s="63">
        <f t="shared" si="8"/>
        <v>0</v>
      </c>
      <c r="H150" s="63">
        <v>93.21357114082427</v>
      </c>
      <c r="I150" s="63">
        <f t="shared" si="9"/>
        <v>0</v>
      </c>
      <c r="J150" s="63">
        <f t="shared" si="10"/>
        <v>0</v>
      </c>
      <c r="K150" s="63">
        <v>0</v>
      </c>
      <c r="L150" s="63">
        <v>0</v>
      </c>
      <c r="M150" s="21"/>
    </row>
    <row r="151" spans="1:13" ht="12" customHeight="1">
      <c r="A151" s="18"/>
      <c r="B151" s="52">
        <v>160</v>
      </c>
      <c r="C151" s="54"/>
      <c r="D151" s="55" t="s">
        <v>99</v>
      </c>
      <c r="E151" s="63">
        <v>22.493569</v>
      </c>
      <c r="F151" s="63">
        <v>22.493569</v>
      </c>
      <c r="G151" s="63">
        <f t="shared" si="8"/>
        <v>0</v>
      </c>
      <c r="H151" s="63">
        <v>22.4935692303489</v>
      </c>
      <c r="I151" s="63">
        <f t="shared" si="9"/>
        <v>9.206591045085588E-15</v>
      </c>
      <c r="J151" s="63">
        <f t="shared" si="10"/>
        <v>4.092988109217167E-14</v>
      </c>
      <c r="K151" s="63">
        <v>0</v>
      </c>
      <c r="L151" s="63">
        <v>9.206591045085588E-15</v>
      </c>
      <c r="M151" s="21"/>
    </row>
    <row r="152" spans="1:13" ht="12" customHeight="1">
      <c r="A152" s="18"/>
      <c r="B152" s="52">
        <v>161</v>
      </c>
      <c r="C152" s="54"/>
      <c r="D152" s="55" t="s">
        <v>100</v>
      </c>
      <c r="E152" s="63">
        <v>87.590165</v>
      </c>
      <c r="F152" s="63">
        <v>87.590165</v>
      </c>
      <c r="G152" s="63">
        <f t="shared" si="8"/>
        <v>0</v>
      </c>
      <c r="H152" s="63">
        <v>87.590165</v>
      </c>
      <c r="I152" s="63">
        <f t="shared" si="9"/>
        <v>10.948770624999995</v>
      </c>
      <c r="J152" s="63">
        <f t="shared" si="10"/>
        <v>12.499999999999995</v>
      </c>
      <c r="K152" s="63">
        <v>0</v>
      </c>
      <c r="L152" s="63">
        <v>10.948770624999995</v>
      </c>
      <c r="M152" s="21"/>
    </row>
    <row r="153" spans="1:13" ht="12" customHeight="1">
      <c r="A153" s="18"/>
      <c r="B153" s="52">
        <v>162</v>
      </c>
      <c r="C153" s="54"/>
      <c r="D153" s="55" t="s">
        <v>101</v>
      </c>
      <c r="E153" s="63">
        <v>39.285650566200005</v>
      </c>
      <c r="F153" s="63">
        <v>39.285650566200005</v>
      </c>
      <c r="G153" s="63">
        <f t="shared" si="8"/>
        <v>0</v>
      </c>
      <c r="H153" s="63">
        <v>39.286002999999994</v>
      </c>
      <c r="I153" s="63">
        <f t="shared" si="9"/>
        <v>7.857199879241522</v>
      </c>
      <c r="J153" s="63">
        <f t="shared" si="10"/>
        <v>20.00017758647373</v>
      </c>
      <c r="K153" s="63">
        <v>0</v>
      </c>
      <c r="L153" s="63">
        <v>7.857199879241522</v>
      </c>
      <c r="M153" s="21"/>
    </row>
    <row r="154" spans="1:13" ht="12" customHeight="1">
      <c r="A154" s="18"/>
      <c r="B154" s="52">
        <v>163</v>
      </c>
      <c r="C154" s="54"/>
      <c r="D154" s="55" t="s">
        <v>299</v>
      </c>
      <c r="E154" s="63">
        <v>324.30303097946035</v>
      </c>
      <c r="F154" s="63">
        <v>324.30303097946035</v>
      </c>
      <c r="G154" s="63">
        <f t="shared" si="8"/>
        <v>0</v>
      </c>
      <c r="H154" s="63">
        <v>324.3030272668936</v>
      </c>
      <c r="I154" s="63">
        <f t="shared" si="9"/>
        <v>0</v>
      </c>
      <c r="J154" s="63">
        <f t="shared" si="10"/>
        <v>0</v>
      </c>
      <c r="K154" s="63">
        <v>0</v>
      </c>
      <c r="L154" s="63">
        <v>0</v>
      </c>
      <c r="M154" s="21"/>
    </row>
    <row r="155" spans="1:13" ht="12" customHeight="1">
      <c r="A155" s="18"/>
      <c r="B155" s="52">
        <v>164</v>
      </c>
      <c r="C155" s="54"/>
      <c r="D155" s="55" t="s">
        <v>195</v>
      </c>
      <c r="E155" s="63">
        <v>1381.3748932477304</v>
      </c>
      <c r="F155" s="63">
        <v>1381.3748932477304</v>
      </c>
      <c r="G155" s="63">
        <f t="shared" si="8"/>
        <v>0</v>
      </c>
      <c r="H155" s="63">
        <v>1380.7112399999999</v>
      </c>
      <c r="I155" s="63">
        <f t="shared" si="9"/>
        <v>977.5296414604691</v>
      </c>
      <c r="J155" s="63">
        <f t="shared" si="10"/>
        <v>70.76497815609008</v>
      </c>
      <c r="K155" s="63">
        <v>572.0105995138503</v>
      </c>
      <c r="L155" s="63">
        <v>405.51904194661876</v>
      </c>
      <c r="M155" s="21"/>
    </row>
    <row r="156" spans="1:13" ht="12" customHeight="1">
      <c r="A156" s="18"/>
      <c r="B156" s="52">
        <v>165</v>
      </c>
      <c r="C156" s="54"/>
      <c r="D156" s="55" t="s">
        <v>102</v>
      </c>
      <c r="E156" s="63">
        <v>120.85050366440001</v>
      </c>
      <c r="F156" s="63">
        <v>120.85050366440001</v>
      </c>
      <c r="G156" s="63">
        <f t="shared" si="8"/>
        <v>0</v>
      </c>
      <c r="H156" s="63">
        <v>120.8505048400736</v>
      </c>
      <c r="I156" s="63">
        <f t="shared" si="9"/>
        <v>18.118016311950058</v>
      </c>
      <c r="J156" s="63">
        <f t="shared" si="10"/>
        <v>14.992090030723837</v>
      </c>
      <c r="K156" s="63">
        <v>0</v>
      </c>
      <c r="L156" s="63">
        <v>18.118016311950058</v>
      </c>
      <c r="M156" s="21"/>
    </row>
    <row r="157" spans="1:13" ht="12" customHeight="1">
      <c r="A157" s="18"/>
      <c r="B157" s="52">
        <v>166</v>
      </c>
      <c r="C157" s="54"/>
      <c r="D157" s="55" t="s">
        <v>103</v>
      </c>
      <c r="E157" s="63">
        <v>1257.6566357527302</v>
      </c>
      <c r="F157" s="63">
        <v>1257.6566357527302</v>
      </c>
      <c r="G157" s="63">
        <f t="shared" si="8"/>
        <v>0</v>
      </c>
      <c r="H157" s="63">
        <v>1257.6566315298317</v>
      </c>
      <c r="I157" s="63">
        <f t="shared" si="9"/>
        <v>330.41322455185093</v>
      </c>
      <c r="J157" s="63">
        <f t="shared" si="10"/>
        <v>26.272133041630454</v>
      </c>
      <c r="K157" s="63">
        <v>0</v>
      </c>
      <c r="L157" s="63">
        <v>330.41322455185093</v>
      </c>
      <c r="M157" s="21"/>
    </row>
    <row r="158" spans="1:13" ht="12" customHeight="1">
      <c r="A158" s="18"/>
      <c r="B158" s="52">
        <v>167</v>
      </c>
      <c r="C158" s="54"/>
      <c r="D158" s="55" t="s">
        <v>104</v>
      </c>
      <c r="E158" s="63">
        <v>2988.4312063429998</v>
      </c>
      <c r="F158" s="63">
        <v>2988.4312063429998</v>
      </c>
      <c r="G158" s="63">
        <f t="shared" si="8"/>
        <v>0</v>
      </c>
      <c r="H158" s="63">
        <v>2988.4312063429957</v>
      </c>
      <c r="I158" s="63">
        <f t="shared" si="9"/>
        <v>1693.4443500768812</v>
      </c>
      <c r="J158" s="63">
        <f t="shared" si="10"/>
        <v>56.666666660504504</v>
      </c>
      <c r="K158" s="63">
        <v>0</v>
      </c>
      <c r="L158" s="63">
        <v>1693.4443500768812</v>
      </c>
      <c r="M158" s="21"/>
    </row>
    <row r="159" spans="1:13" ht="12" customHeight="1">
      <c r="A159" s="18"/>
      <c r="B159" s="52">
        <v>168</v>
      </c>
      <c r="C159" s="54"/>
      <c r="D159" s="55" t="s">
        <v>105</v>
      </c>
      <c r="E159" s="63">
        <v>679.2072681872</v>
      </c>
      <c r="F159" s="63">
        <v>679.2072681872</v>
      </c>
      <c r="G159" s="63">
        <f t="shared" si="8"/>
        <v>0</v>
      </c>
      <c r="H159" s="63">
        <v>679.207257244564</v>
      </c>
      <c r="I159" s="63">
        <f t="shared" si="9"/>
        <v>33.96036411235653</v>
      </c>
      <c r="J159" s="63">
        <f t="shared" si="10"/>
        <v>5.0000001035025035</v>
      </c>
      <c r="K159" s="63">
        <v>0</v>
      </c>
      <c r="L159" s="63">
        <v>33.96036411235653</v>
      </c>
      <c r="M159" s="21"/>
    </row>
    <row r="160" spans="1:13" ht="12" customHeight="1">
      <c r="A160" s="18"/>
      <c r="B160" s="52">
        <v>170</v>
      </c>
      <c r="C160" s="54"/>
      <c r="D160" s="55" t="s">
        <v>106</v>
      </c>
      <c r="E160" s="63">
        <v>1655.8231581514</v>
      </c>
      <c r="F160" s="63">
        <v>1655.8231581514</v>
      </c>
      <c r="G160" s="63">
        <f t="shared" si="8"/>
        <v>0</v>
      </c>
      <c r="H160" s="63">
        <v>1655.8231658147743</v>
      </c>
      <c r="I160" s="63">
        <f t="shared" si="9"/>
        <v>893.5675466565378</v>
      </c>
      <c r="J160" s="63">
        <f t="shared" si="10"/>
        <v>53.96515577509724</v>
      </c>
      <c r="K160" s="63">
        <v>0</v>
      </c>
      <c r="L160" s="63">
        <v>893.5675466565378</v>
      </c>
      <c r="M160" s="21"/>
    </row>
    <row r="161" spans="1:13" ht="12" customHeight="1">
      <c r="A161" s="18"/>
      <c r="B161" s="52">
        <v>171</v>
      </c>
      <c r="C161" s="54"/>
      <c r="D161" s="55" t="s">
        <v>196</v>
      </c>
      <c r="E161" s="63">
        <v>12269.657574991</v>
      </c>
      <c r="F161" s="63">
        <v>11837.652369849202</v>
      </c>
      <c r="G161" s="63">
        <f t="shared" si="8"/>
        <v>-3.5209230779377805</v>
      </c>
      <c r="H161" s="63">
        <v>12305.402558852466</v>
      </c>
      <c r="I161" s="63">
        <f t="shared" si="9"/>
        <v>11716.281306805657</v>
      </c>
      <c r="J161" s="63">
        <f t="shared" si="10"/>
        <v>98.97470326673319</v>
      </c>
      <c r="K161" s="63">
        <v>3512.7185311629514</v>
      </c>
      <c r="L161" s="63">
        <v>8203.562775642706</v>
      </c>
      <c r="M161" s="21"/>
    </row>
    <row r="162" spans="1:13" ht="12" customHeight="1">
      <c r="A162" s="18"/>
      <c r="B162" s="52">
        <v>176</v>
      </c>
      <c r="C162" s="54"/>
      <c r="D162" s="55" t="s">
        <v>107</v>
      </c>
      <c r="E162" s="63">
        <v>1243.884</v>
      </c>
      <c r="F162" s="63">
        <v>746.042046550902</v>
      </c>
      <c r="G162" s="63">
        <f t="shared" si="8"/>
        <v>-40.0231816993464</v>
      </c>
      <c r="H162" s="63">
        <v>746.0420505190252</v>
      </c>
      <c r="I162" s="63">
        <f t="shared" si="9"/>
        <v>467.773158852466</v>
      </c>
      <c r="J162" s="63">
        <f t="shared" si="10"/>
        <v>62.700642814312225</v>
      </c>
      <c r="K162" s="63">
        <v>0</v>
      </c>
      <c r="L162" s="63">
        <v>467.773158852466</v>
      </c>
      <c r="M162" s="21"/>
    </row>
    <row r="163" spans="1:13" ht="12" customHeight="1">
      <c r="A163" s="18"/>
      <c r="B163" s="52">
        <v>177</v>
      </c>
      <c r="C163" s="54"/>
      <c r="D163" s="55" t="s">
        <v>108</v>
      </c>
      <c r="E163" s="63">
        <v>25.609684344460316</v>
      </c>
      <c r="F163" s="63">
        <v>25.609684344460316</v>
      </c>
      <c r="G163" s="63">
        <f t="shared" si="8"/>
        <v>0</v>
      </c>
      <c r="H163" s="63">
        <v>25.609688991460118</v>
      </c>
      <c r="I163" s="63">
        <f t="shared" si="9"/>
        <v>8.963391016939518</v>
      </c>
      <c r="J163" s="63">
        <f t="shared" si="10"/>
        <v>35.000005843017775</v>
      </c>
      <c r="K163" s="63">
        <v>0</v>
      </c>
      <c r="L163" s="63">
        <v>8.963391016939518</v>
      </c>
      <c r="M163" s="21"/>
    </row>
    <row r="164" spans="1:13" ht="12" customHeight="1">
      <c r="A164" s="18"/>
      <c r="B164" s="52">
        <v>181</v>
      </c>
      <c r="C164" s="54"/>
      <c r="D164" s="55" t="s">
        <v>109</v>
      </c>
      <c r="E164" s="63">
        <v>13362.5794798884</v>
      </c>
      <c r="F164" s="63">
        <v>13362.5794798884</v>
      </c>
      <c r="G164" s="63">
        <f t="shared" si="8"/>
        <v>0</v>
      </c>
      <c r="H164" s="63">
        <v>13362.579485071245</v>
      </c>
      <c r="I164" s="63">
        <f t="shared" si="9"/>
        <v>7209.604599971384</v>
      </c>
      <c r="J164" s="63">
        <f t="shared" si="10"/>
        <v>53.95368918719873</v>
      </c>
      <c r="K164" s="63">
        <v>0</v>
      </c>
      <c r="L164" s="63">
        <v>7209.604599971384</v>
      </c>
      <c r="M164" s="21"/>
    </row>
    <row r="165" spans="1:13" ht="12" customHeight="1">
      <c r="A165" s="18"/>
      <c r="B165" s="52">
        <v>182</v>
      </c>
      <c r="C165" s="54"/>
      <c r="D165" s="55" t="s">
        <v>110</v>
      </c>
      <c r="E165" s="63">
        <v>662.36823</v>
      </c>
      <c r="F165" s="63">
        <v>662.36823</v>
      </c>
      <c r="G165" s="63">
        <f t="shared" si="8"/>
        <v>0</v>
      </c>
      <c r="H165" s="63">
        <v>662.3682300000002</v>
      </c>
      <c r="I165" s="63">
        <f t="shared" si="9"/>
        <v>101.96984573591352</v>
      </c>
      <c r="J165" s="63">
        <f t="shared" si="10"/>
        <v>15.394736812167684</v>
      </c>
      <c r="K165" s="63">
        <v>0</v>
      </c>
      <c r="L165" s="63">
        <v>101.96984573591352</v>
      </c>
      <c r="M165" s="21"/>
    </row>
    <row r="166" spans="1:13" ht="12" customHeight="1">
      <c r="A166" s="18"/>
      <c r="B166" s="52">
        <v>183</v>
      </c>
      <c r="C166" s="54"/>
      <c r="D166" s="55" t="s">
        <v>111</v>
      </c>
      <c r="E166" s="63">
        <v>119.309207</v>
      </c>
      <c r="F166" s="63">
        <v>119.309207</v>
      </c>
      <c r="G166" s="63">
        <f t="shared" si="8"/>
        <v>0</v>
      </c>
      <c r="H166" s="63">
        <v>119.309207</v>
      </c>
      <c r="I166" s="63">
        <f t="shared" si="9"/>
        <v>23.861841399999996</v>
      </c>
      <c r="J166" s="63">
        <f t="shared" si="10"/>
        <v>19.999999999999996</v>
      </c>
      <c r="K166" s="63">
        <v>0</v>
      </c>
      <c r="L166" s="63">
        <v>23.861841399999996</v>
      </c>
      <c r="M166" s="21"/>
    </row>
    <row r="167" spans="1:13" ht="12" customHeight="1">
      <c r="A167" s="18"/>
      <c r="B167" s="52">
        <v>185</v>
      </c>
      <c r="C167" s="54"/>
      <c r="D167" s="55" t="s">
        <v>112</v>
      </c>
      <c r="E167" s="63">
        <v>628.5138538</v>
      </c>
      <c r="F167" s="63">
        <v>480.9806288713987</v>
      </c>
      <c r="G167" s="63">
        <f t="shared" si="8"/>
        <v>-23.473344944843163</v>
      </c>
      <c r="H167" s="63">
        <v>480.98063522360627</v>
      </c>
      <c r="I167" s="63">
        <f t="shared" si="9"/>
        <v>265.4589583316314</v>
      </c>
      <c r="J167" s="63">
        <f t="shared" si="10"/>
        <v>55.19119531996952</v>
      </c>
      <c r="K167" s="63">
        <v>0</v>
      </c>
      <c r="L167" s="63">
        <v>265.4589583316314</v>
      </c>
      <c r="M167" s="21"/>
    </row>
    <row r="168" spans="1:13" ht="12" customHeight="1">
      <c r="A168" s="18"/>
      <c r="B168" s="52">
        <v>188</v>
      </c>
      <c r="C168" s="54"/>
      <c r="D168" s="55" t="s">
        <v>113</v>
      </c>
      <c r="E168" s="63">
        <v>5861.5591548394</v>
      </c>
      <c r="F168" s="63">
        <v>5832.5332662772025</v>
      </c>
      <c r="G168" s="63">
        <f t="shared" si="8"/>
        <v>-0.49519057635430386</v>
      </c>
      <c r="H168" s="63">
        <v>4516.212532473098</v>
      </c>
      <c r="I168" s="63">
        <f t="shared" si="9"/>
        <v>4067.06528869306</v>
      </c>
      <c r="J168" s="63">
        <f t="shared" si="10"/>
        <v>69.7306831014269</v>
      </c>
      <c r="K168" s="63">
        <v>2189.049260975654</v>
      </c>
      <c r="L168" s="63">
        <v>1878.0160277174061</v>
      </c>
      <c r="M168" s="21"/>
    </row>
    <row r="169" spans="1:13" ht="12" customHeight="1">
      <c r="A169" s="18"/>
      <c r="B169" s="52">
        <v>189</v>
      </c>
      <c r="C169" s="54"/>
      <c r="D169" s="55" t="s">
        <v>114</v>
      </c>
      <c r="E169" s="63">
        <v>332.59783029973016</v>
      </c>
      <c r="F169" s="63">
        <v>332.59783029973016</v>
      </c>
      <c r="G169" s="63">
        <f t="shared" si="8"/>
        <v>0</v>
      </c>
      <c r="H169" s="63">
        <v>332.6351752980539</v>
      </c>
      <c r="I169" s="63">
        <f t="shared" si="9"/>
        <v>173.21653852098774</v>
      </c>
      <c r="J169" s="63">
        <f t="shared" si="10"/>
        <v>52.079876277271154</v>
      </c>
      <c r="K169" s="63">
        <v>0</v>
      </c>
      <c r="L169" s="63">
        <v>173.21653852098774</v>
      </c>
      <c r="M169" s="21"/>
    </row>
    <row r="170" spans="1:13" ht="12" customHeight="1">
      <c r="A170" s="18"/>
      <c r="B170" s="52">
        <v>190</v>
      </c>
      <c r="C170" s="54"/>
      <c r="D170" s="55" t="s">
        <v>197</v>
      </c>
      <c r="E170" s="63">
        <v>1453.8212888327303</v>
      </c>
      <c r="F170" s="63">
        <v>1453.8212888327303</v>
      </c>
      <c r="G170" s="63">
        <f t="shared" si="8"/>
        <v>0</v>
      </c>
      <c r="H170" s="63">
        <v>1453.2711399999998</v>
      </c>
      <c r="I170" s="63">
        <f t="shared" si="9"/>
        <v>1004.6478155568285</v>
      </c>
      <c r="J170" s="63">
        <f t="shared" si="10"/>
        <v>69.10394167934203</v>
      </c>
      <c r="K170" s="63">
        <v>588.2870340609209</v>
      </c>
      <c r="L170" s="63">
        <v>416.36078149590764</v>
      </c>
      <c r="M170" s="21"/>
    </row>
    <row r="171" spans="1:13" ht="12" customHeight="1">
      <c r="A171" s="18"/>
      <c r="B171" s="52">
        <v>191</v>
      </c>
      <c r="C171" s="54"/>
      <c r="D171" s="55" t="s">
        <v>115</v>
      </c>
      <c r="E171" s="63">
        <v>113.48364213720001</v>
      </c>
      <c r="F171" s="63">
        <v>113.48364213720001</v>
      </c>
      <c r="G171" s="63">
        <f t="shared" si="8"/>
        <v>0</v>
      </c>
      <c r="H171" s="63">
        <v>113.48364794199199</v>
      </c>
      <c r="I171" s="63">
        <f t="shared" si="9"/>
        <v>52.811807420067844</v>
      </c>
      <c r="J171" s="63">
        <f t="shared" si="10"/>
        <v>46.53693380427389</v>
      </c>
      <c r="K171" s="63">
        <v>0</v>
      </c>
      <c r="L171" s="63">
        <v>52.811807420067844</v>
      </c>
      <c r="M171" s="21"/>
    </row>
    <row r="172" spans="1:13" ht="12" customHeight="1">
      <c r="A172" s="18"/>
      <c r="B172" s="52">
        <v>192</v>
      </c>
      <c r="C172" s="54"/>
      <c r="D172" s="55" t="s">
        <v>116</v>
      </c>
      <c r="E172" s="63">
        <v>1314.2254950802</v>
      </c>
      <c r="F172" s="63">
        <v>801.4194722623007</v>
      </c>
      <c r="G172" s="63">
        <f t="shared" si="8"/>
        <v>-39.01963740146478</v>
      </c>
      <c r="H172" s="63">
        <v>801.4194637064204</v>
      </c>
      <c r="I172" s="63">
        <f t="shared" si="9"/>
        <v>389.89497667580673</v>
      </c>
      <c r="J172" s="63">
        <f t="shared" si="10"/>
        <v>48.65054945260876</v>
      </c>
      <c r="K172" s="63">
        <v>0</v>
      </c>
      <c r="L172" s="63">
        <v>389.89497667580673</v>
      </c>
      <c r="M172" s="21"/>
    </row>
    <row r="173" spans="1:13" ht="12" customHeight="1">
      <c r="A173" s="18"/>
      <c r="B173" s="52">
        <v>193</v>
      </c>
      <c r="C173" s="54"/>
      <c r="D173" s="55" t="s">
        <v>117</v>
      </c>
      <c r="E173" s="63">
        <v>78.91639568773016</v>
      </c>
      <c r="F173" s="63">
        <v>78.91639568773016</v>
      </c>
      <c r="G173" s="63">
        <f t="shared" si="8"/>
        <v>0</v>
      </c>
      <c r="H173" s="63">
        <v>78.91639300097586</v>
      </c>
      <c r="I173" s="63">
        <f t="shared" si="9"/>
        <v>27.620737545559596</v>
      </c>
      <c r="J173" s="63">
        <f t="shared" si="10"/>
        <v>34.99999880234525</v>
      </c>
      <c r="K173" s="63">
        <v>0</v>
      </c>
      <c r="L173" s="63">
        <v>27.620737545559596</v>
      </c>
      <c r="M173" s="21"/>
    </row>
    <row r="174" spans="1:13" ht="12" customHeight="1">
      <c r="A174" s="18"/>
      <c r="B174" s="52">
        <v>194</v>
      </c>
      <c r="C174" s="54"/>
      <c r="D174" s="55" t="s">
        <v>118</v>
      </c>
      <c r="E174" s="63">
        <v>1420.0984944994605</v>
      </c>
      <c r="F174" s="63">
        <v>812.9587361664967</v>
      </c>
      <c r="G174" s="63">
        <f t="shared" si="8"/>
        <v>-42.75335553728343</v>
      </c>
      <c r="H174" s="63">
        <v>812.958729007922</v>
      </c>
      <c r="I174" s="63">
        <f t="shared" si="9"/>
        <v>394.27431983732197</v>
      </c>
      <c r="J174" s="63">
        <f t="shared" si="10"/>
        <v>48.498687854259465</v>
      </c>
      <c r="K174" s="63">
        <v>0</v>
      </c>
      <c r="L174" s="63">
        <v>394.27431983732197</v>
      </c>
      <c r="M174" s="21"/>
    </row>
    <row r="175" spans="1:13" ht="12" customHeight="1">
      <c r="A175" s="18"/>
      <c r="B175" s="52">
        <v>195</v>
      </c>
      <c r="C175" s="54"/>
      <c r="D175" s="55" t="s">
        <v>119</v>
      </c>
      <c r="E175" s="63">
        <v>3041.2223475124606</v>
      </c>
      <c r="F175" s="63">
        <v>2005.7943167436993</v>
      </c>
      <c r="G175" s="63">
        <f t="shared" si="8"/>
        <v>-34.04644292501928</v>
      </c>
      <c r="H175" s="63">
        <v>2005.794319373942</v>
      </c>
      <c r="I175" s="63">
        <f t="shared" si="9"/>
        <v>791.2138423260521</v>
      </c>
      <c r="J175" s="63">
        <f t="shared" si="10"/>
        <v>39.44640962043137</v>
      </c>
      <c r="K175" s="63">
        <v>0</v>
      </c>
      <c r="L175" s="63">
        <v>791.2138423260521</v>
      </c>
      <c r="M175" s="21"/>
    </row>
    <row r="176" spans="1:13" ht="12" customHeight="1">
      <c r="A176" s="18"/>
      <c r="B176" s="52">
        <v>197</v>
      </c>
      <c r="C176" s="54"/>
      <c r="D176" s="55" t="s">
        <v>120</v>
      </c>
      <c r="E176" s="63">
        <v>329.95047165346034</v>
      </c>
      <c r="F176" s="63">
        <v>329.95047165346034</v>
      </c>
      <c r="G176" s="63">
        <f t="shared" si="8"/>
        <v>0</v>
      </c>
      <c r="H176" s="63">
        <v>329.9504811357195</v>
      </c>
      <c r="I176" s="63">
        <f t="shared" si="9"/>
        <v>131.89356239863218</v>
      </c>
      <c r="J176" s="63">
        <f t="shared" si="10"/>
        <v>39.973745676944226</v>
      </c>
      <c r="K176" s="63">
        <v>0</v>
      </c>
      <c r="L176" s="63">
        <v>131.89356239863218</v>
      </c>
      <c r="M176" s="21"/>
    </row>
    <row r="177" spans="1:13" ht="12" customHeight="1">
      <c r="A177" s="18"/>
      <c r="B177" s="52">
        <v>198</v>
      </c>
      <c r="C177" s="54"/>
      <c r="D177" s="55" t="s">
        <v>198</v>
      </c>
      <c r="E177" s="63">
        <v>1108.3941837477303</v>
      </c>
      <c r="F177" s="63">
        <v>1108.3941837477303</v>
      </c>
      <c r="G177" s="63">
        <f t="shared" si="8"/>
        <v>0</v>
      </c>
      <c r="H177" s="63">
        <v>1109.1299000000001</v>
      </c>
      <c r="I177" s="63">
        <f t="shared" si="9"/>
        <v>943.8170946811484</v>
      </c>
      <c r="J177" s="63">
        <f t="shared" si="10"/>
        <v>85.15175454005815</v>
      </c>
      <c r="K177" s="63">
        <v>692.1515344969234</v>
      </c>
      <c r="L177" s="63">
        <v>251.665560184225</v>
      </c>
      <c r="M177" s="21"/>
    </row>
    <row r="178" spans="1:13" ht="12" customHeight="1">
      <c r="A178" s="18"/>
      <c r="B178" s="71">
        <v>199</v>
      </c>
      <c r="C178" s="65"/>
      <c r="D178" s="66" t="s">
        <v>121</v>
      </c>
      <c r="E178" s="67">
        <v>321.29733107140004</v>
      </c>
      <c r="F178" s="67">
        <v>321.29733107140004</v>
      </c>
      <c r="G178" s="67">
        <f t="shared" si="8"/>
        <v>0</v>
      </c>
      <c r="H178" s="67">
        <v>321.2973381888385</v>
      </c>
      <c r="I178" s="67">
        <f t="shared" si="9"/>
        <v>122.73700702183335</v>
      </c>
      <c r="J178" s="67">
        <f t="shared" si="10"/>
        <v>38.200443997637265</v>
      </c>
      <c r="K178" s="67">
        <v>0</v>
      </c>
      <c r="L178" s="67">
        <v>122.73700702183335</v>
      </c>
      <c r="M178" s="21"/>
    </row>
    <row r="179" spans="1:13" ht="12" customHeight="1">
      <c r="A179" s="18"/>
      <c r="B179" s="72">
        <v>200</v>
      </c>
      <c r="C179" s="68"/>
      <c r="D179" s="69" t="s">
        <v>122</v>
      </c>
      <c r="E179" s="70">
        <v>1547.3675439190001</v>
      </c>
      <c r="F179" s="70">
        <v>1446.9065798750983</v>
      </c>
      <c r="G179" s="70">
        <f t="shared" si="8"/>
        <v>-6.492378907564884</v>
      </c>
      <c r="H179" s="70">
        <v>1446.9065717307012</v>
      </c>
      <c r="I179" s="70">
        <f t="shared" si="9"/>
        <v>1028.0075631494942</v>
      </c>
      <c r="J179" s="70">
        <f t="shared" si="10"/>
        <v>71.04864802247532</v>
      </c>
      <c r="K179" s="70">
        <v>0</v>
      </c>
      <c r="L179" s="70">
        <v>1028.0075631494942</v>
      </c>
      <c r="M179" s="21"/>
    </row>
    <row r="180" spans="1:13" ht="12" customHeight="1">
      <c r="A180" s="18"/>
      <c r="B180" s="52">
        <v>201</v>
      </c>
      <c r="C180" s="54"/>
      <c r="D180" s="57" t="s">
        <v>123</v>
      </c>
      <c r="E180" s="63">
        <v>2358.2796756000002</v>
      </c>
      <c r="F180" s="63">
        <v>1833.358782098902</v>
      </c>
      <c r="G180" s="63">
        <f t="shared" si="8"/>
        <v>-22.25863619706371</v>
      </c>
      <c r="H180" s="63">
        <v>1833.358784975881</v>
      </c>
      <c r="I180" s="63">
        <f t="shared" si="9"/>
        <v>1147.9117706647937</v>
      </c>
      <c r="J180" s="63">
        <f t="shared" si="10"/>
        <v>62.61250017580403</v>
      </c>
      <c r="K180" s="63">
        <v>0</v>
      </c>
      <c r="L180" s="63">
        <v>1147.9117706647937</v>
      </c>
      <c r="M180" s="21"/>
    </row>
    <row r="181" spans="1:13" ht="12" customHeight="1">
      <c r="A181" s="18"/>
      <c r="B181" s="52">
        <v>202</v>
      </c>
      <c r="C181" s="54"/>
      <c r="D181" s="55" t="s">
        <v>199</v>
      </c>
      <c r="E181" s="63">
        <v>3241.430992523</v>
      </c>
      <c r="F181" s="63">
        <v>3241.430992523</v>
      </c>
      <c r="G181" s="63">
        <f t="shared" si="8"/>
        <v>0</v>
      </c>
      <c r="H181" s="63">
        <v>3242.39096</v>
      </c>
      <c r="I181" s="63">
        <f t="shared" si="9"/>
        <v>2411.341423256277</v>
      </c>
      <c r="J181" s="63">
        <f t="shared" si="10"/>
        <v>74.39126203267975</v>
      </c>
      <c r="K181" s="63">
        <v>524.2252590985976</v>
      </c>
      <c r="L181" s="63">
        <v>1887.1161641576791</v>
      </c>
      <c r="M181" s="21"/>
    </row>
    <row r="182" spans="1:13" ht="12" customHeight="1">
      <c r="A182" s="18"/>
      <c r="B182" s="52">
        <v>203</v>
      </c>
      <c r="C182" s="54"/>
      <c r="D182" s="55" t="s">
        <v>124</v>
      </c>
      <c r="E182" s="63">
        <v>764.3650180252</v>
      </c>
      <c r="F182" s="63">
        <v>764.3650180252</v>
      </c>
      <c r="G182" s="63">
        <f t="shared" si="8"/>
        <v>0</v>
      </c>
      <c r="H182" s="63">
        <v>764.3650234441457</v>
      </c>
      <c r="I182" s="63">
        <f t="shared" si="9"/>
        <v>217.23027472363512</v>
      </c>
      <c r="J182" s="63">
        <f t="shared" si="10"/>
        <v>28.419703885045315</v>
      </c>
      <c r="K182" s="63">
        <v>0</v>
      </c>
      <c r="L182" s="63">
        <v>217.23027472363512</v>
      </c>
      <c r="M182" s="21"/>
    </row>
    <row r="183" spans="1:13" ht="12" customHeight="1">
      <c r="A183" s="18"/>
      <c r="B183" s="52">
        <v>204</v>
      </c>
      <c r="C183" s="54"/>
      <c r="D183" s="55" t="s">
        <v>125</v>
      </c>
      <c r="E183" s="63">
        <v>2435.7943802</v>
      </c>
      <c r="F183" s="63">
        <v>2207.447649978497</v>
      </c>
      <c r="G183" s="63">
        <f t="shared" si="8"/>
        <v>-9.374630801256458</v>
      </c>
      <c r="H183" s="63">
        <v>2207.447649767543</v>
      </c>
      <c r="I183" s="63">
        <f t="shared" si="9"/>
        <v>899.7400620627558</v>
      </c>
      <c r="J183" s="63">
        <f t="shared" si="10"/>
        <v>40.75929329837201</v>
      </c>
      <c r="K183" s="63">
        <v>0</v>
      </c>
      <c r="L183" s="63">
        <v>899.7400620627558</v>
      </c>
      <c r="M183" s="21"/>
    </row>
    <row r="184" spans="1:13" ht="12" customHeight="1">
      <c r="A184" s="18"/>
      <c r="B184" s="52">
        <v>205</v>
      </c>
      <c r="C184" s="54"/>
      <c r="D184" s="55" t="s">
        <v>126</v>
      </c>
      <c r="E184" s="63">
        <v>2377.75875424927</v>
      </c>
      <c r="F184" s="63">
        <v>2415.291772201399</v>
      </c>
      <c r="G184" s="63">
        <f t="shared" si="8"/>
        <v>1.5785040381011868</v>
      </c>
      <c r="H184" s="63">
        <v>2415.291769441998</v>
      </c>
      <c r="I184" s="63">
        <f t="shared" si="9"/>
        <v>946.7913026557649</v>
      </c>
      <c r="J184" s="63">
        <f t="shared" si="10"/>
        <v>39.19987280844414</v>
      </c>
      <c r="K184" s="63">
        <v>0</v>
      </c>
      <c r="L184" s="63">
        <v>946.7913026557649</v>
      </c>
      <c r="M184" s="21"/>
    </row>
    <row r="185" spans="1:13" ht="12" customHeight="1">
      <c r="A185" s="18"/>
      <c r="B185" s="52">
        <v>206</v>
      </c>
      <c r="C185" s="54"/>
      <c r="D185" s="55" t="s">
        <v>127</v>
      </c>
      <c r="E185" s="63">
        <v>873.5790898684604</v>
      </c>
      <c r="F185" s="63">
        <v>873.5790898684604</v>
      </c>
      <c r="G185" s="63">
        <f t="shared" si="8"/>
        <v>0</v>
      </c>
      <c r="H185" s="63">
        <v>873.579086646821</v>
      </c>
      <c r="I185" s="63">
        <f t="shared" si="9"/>
        <v>262.0737259039833</v>
      </c>
      <c r="J185" s="63">
        <f t="shared" si="10"/>
        <v>29.999999879054474</v>
      </c>
      <c r="K185" s="63">
        <v>0</v>
      </c>
      <c r="L185" s="63">
        <v>262.0737259039833</v>
      </c>
      <c r="M185" s="21"/>
    </row>
    <row r="186" spans="1:13" ht="12" customHeight="1">
      <c r="A186" s="18"/>
      <c r="B186" s="52">
        <v>207</v>
      </c>
      <c r="C186" s="54"/>
      <c r="D186" s="55" t="s">
        <v>128</v>
      </c>
      <c r="E186" s="63">
        <v>993.8063869174604</v>
      </c>
      <c r="F186" s="63">
        <v>993.8063869174604</v>
      </c>
      <c r="G186" s="63">
        <f t="shared" si="8"/>
        <v>0</v>
      </c>
      <c r="H186" s="63">
        <v>993.8063830512891</v>
      </c>
      <c r="I186" s="63">
        <f t="shared" si="9"/>
        <v>409.06676802652214</v>
      </c>
      <c r="J186" s="63">
        <f t="shared" si="10"/>
        <v>41.16161592554716</v>
      </c>
      <c r="K186" s="63">
        <v>0</v>
      </c>
      <c r="L186" s="63">
        <v>409.06676802652214</v>
      </c>
      <c r="M186" s="21"/>
    </row>
    <row r="187" spans="1:13" ht="12" customHeight="1">
      <c r="A187" s="18"/>
      <c r="B187" s="52">
        <v>208</v>
      </c>
      <c r="C187" s="54"/>
      <c r="D187" s="55" t="s">
        <v>129</v>
      </c>
      <c r="E187" s="63">
        <v>194.684120149</v>
      </c>
      <c r="F187" s="63">
        <v>194.684120149</v>
      </c>
      <c r="G187" s="63">
        <f t="shared" si="8"/>
        <v>0</v>
      </c>
      <c r="H187" s="63">
        <v>194.68412989275802</v>
      </c>
      <c r="I187" s="63">
        <f t="shared" si="9"/>
        <v>103.83153394052434</v>
      </c>
      <c r="J187" s="63">
        <f t="shared" si="10"/>
        <v>53.3333349741405</v>
      </c>
      <c r="K187" s="63">
        <v>0</v>
      </c>
      <c r="L187" s="63">
        <v>103.83153394052434</v>
      </c>
      <c r="M187" s="21"/>
    </row>
    <row r="188" spans="1:13" ht="12" customHeight="1">
      <c r="A188" s="18"/>
      <c r="B188" s="52">
        <v>209</v>
      </c>
      <c r="C188" s="54"/>
      <c r="D188" s="55" t="s">
        <v>200</v>
      </c>
      <c r="E188" s="63">
        <v>2757.0974124064</v>
      </c>
      <c r="F188" s="63">
        <v>2784.6752951976996</v>
      </c>
      <c r="G188" s="63">
        <f t="shared" si="8"/>
        <v>1.000250577553203</v>
      </c>
      <c r="H188" s="63">
        <v>2784.2270200000003</v>
      </c>
      <c r="I188" s="63">
        <f t="shared" si="9"/>
        <v>2409.1494974984375</v>
      </c>
      <c r="J188" s="63">
        <f t="shared" si="10"/>
        <v>86.51455707073376</v>
      </c>
      <c r="K188" s="63">
        <v>1779.8143636778063</v>
      </c>
      <c r="L188" s="63">
        <v>629.3351338206313</v>
      </c>
      <c r="M188" s="21"/>
    </row>
    <row r="189" spans="1:13" ht="12" customHeight="1">
      <c r="A189" s="18"/>
      <c r="B189" s="52">
        <v>210</v>
      </c>
      <c r="C189" s="54"/>
      <c r="D189" s="55" t="s">
        <v>130</v>
      </c>
      <c r="E189" s="63">
        <v>2865.3175386661997</v>
      </c>
      <c r="F189" s="63">
        <v>2865.3175386661997</v>
      </c>
      <c r="G189" s="63">
        <f t="shared" si="8"/>
        <v>0</v>
      </c>
      <c r="H189" s="63">
        <v>2865.3175452466185</v>
      </c>
      <c r="I189" s="63">
        <f t="shared" si="9"/>
        <v>1072.63662826041</v>
      </c>
      <c r="J189" s="63">
        <f t="shared" si="10"/>
        <v>37.43517476808942</v>
      </c>
      <c r="K189" s="63">
        <v>0</v>
      </c>
      <c r="L189" s="63">
        <v>1072.63662826041</v>
      </c>
      <c r="M189" s="21"/>
    </row>
    <row r="190" spans="1:13" ht="12" customHeight="1">
      <c r="A190" s="18"/>
      <c r="B190" s="52">
        <v>211</v>
      </c>
      <c r="C190" s="54"/>
      <c r="D190" s="55" t="s">
        <v>131</v>
      </c>
      <c r="E190" s="63">
        <v>4273.3584439407305</v>
      </c>
      <c r="F190" s="63">
        <v>3781.0278507206012</v>
      </c>
      <c r="G190" s="63">
        <f t="shared" si="8"/>
        <v>-11.520929022890954</v>
      </c>
      <c r="H190" s="63">
        <v>3781.0278572755296</v>
      </c>
      <c r="I190" s="63">
        <f t="shared" si="9"/>
        <v>1564.047906796316</v>
      </c>
      <c r="J190" s="63">
        <f t="shared" si="10"/>
        <v>41.36568067062068</v>
      </c>
      <c r="K190" s="63">
        <v>0</v>
      </c>
      <c r="L190" s="63">
        <v>1564.047906796316</v>
      </c>
      <c r="M190" s="21"/>
    </row>
    <row r="191" spans="1:13" ht="12" customHeight="1">
      <c r="A191" s="18"/>
      <c r="B191" s="52">
        <v>212</v>
      </c>
      <c r="C191" s="54"/>
      <c r="D191" s="55" t="s">
        <v>132</v>
      </c>
      <c r="E191" s="63">
        <v>710.8175118</v>
      </c>
      <c r="F191" s="63">
        <v>710.8175118</v>
      </c>
      <c r="G191" s="63">
        <f t="shared" si="8"/>
        <v>0</v>
      </c>
      <c r="H191" s="63">
        <v>710.8175118</v>
      </c>
      <c r="I191" s="63">
        <f t="shared" si="9"/>
        <v>307.5383864268102</v>
      </c>
      <c r="J191" s="63">
        <f t="shared" si="10"/>
        <v>43.265448771518315</v>
      </c>
      <c r="K191" s="63">
        <v>0</v>
      </c>
      <c r="L191" s="63">
        <v>307.5383864268102</v>
      </c>
      <c r="M191" s="21"/>
    </row>
    <row r="192" spans="1:13" ht="12" customHeight="1">
      <c r="A192" s="18"/>
      <c r="B192" s="52">
        <v>213</v>
      </c>
      <c r="C192" s="54"/>
      <c r="D192" s="55" t="s">
        <v>201</v>
      </c>
      <c r="E192" s="63">
        <v>2423.1647283944003</v>
      </c>
      <c r="F192" s="63">
        <v>2423.1647283944003</v>
      </c>
      <c r="G192" s="63">
        <f t="shared" si="8"/>
        <v>0</v>
      </c>
      <c r="H192" s="63">
        <v>2423.50066</v>
      </c>
      <c r="I192" s="63">
        <f t="shared" si="9"/>
        <v>2188.671357424999</v>
      </c>
      <c r="J192" s="63">
        <f t="shared" si="10"/>
        <v>90.32284647338946</v>
      </c>
      <c r="K192" s="63">
        <v>1481.5356628573822</v>
      </c>
      <c r="L192" s="63">
        <v>707.1356945676167</v>
      </c>
      <c r="M192" s="21"/>
    </row>
    <row r="193" spans="1:13" ht="12" customHeight="1">
      <c r="A193" s="18"/>
      <c r="B193" s="52">
        <v>214</v>
      </c>
      <c r="C193" s="54"/>
      <c r="D193" s="55" t="s">
        <v>202</v>
      </c>
      <c r="E193" s="63">
        <v>4997.75330170546</v>
      </c>
      <c r="F193" s="63">
        <v>5047.739776552798</v>
      </c>
      <c r="G193" s="63">
        <f t="shared" si="8"/>
        <v>1.0001789170001558</v>
      </c>
      <c r="H193" s="63">
        <v>5048.0959</v>
      </c>
      <c r="I193" s="63">
        <f t="shared" si="9"/>
        <v>4059.47603918836</v>
      </c>
      <c r="J193" s="63">
        <f t="shared" si="10"/>
        <v>80.42165838352027</v>
      </c>
      <c r="K193" s="63">
        <v>3055.3127599490313</v>
      </c>
      <c r="L193" s="63">
        <v>1004.163279239329</v>
      </c>
      <c r="M193" s="21"/>
    </row>
    <row r="194" spans="1:13" ht="12" customHeight="1">
      <c r="A194" s="18"/>
      <c r="B194" s="52">
        <v>215</v>
      </c>
      <c r="C194" s="54"/>
      <c r="D194" s="55" t="s">
        <v>203</v>
      </c>
      <c r="E194" s="63">
        <v>1057.2806686000001</v>
      </c>
      <c r="F194" s="63">
        <v>1312.391927545098</v>
      </c>
      <c r="G194" s="63">
        <f t="shared" si="8"/>
        <v>24.1290006070861</v>
      </c>
      <c r="H194" s="63">
        <v>1312.29762</v>
      </c>
      <c r="I194" s="63">
        <f t="shared" si="9"/>
        <v>895.6642144644607</v>
      </c>
      <c r="J194" s="63">
        <f t="shared" si="10"/>
        <v>68.24670250295202</v>
      </c>
      <c r="K194" s="63">
        <v>361.0952962982871</v>
      </c>
      <c r="L194" s="63">
        <v>534.5689181661735</v>
      </c>
      <c r="M194" s="21"/>
    </row>
    <row r="195" spans="1:13" ht="12" customHeight="1">
      <c r="A195" s="18"/>
      <c r="B195" s="52">
        <v>216</v>
      </c>
      <c r="C195" s="54"/>
      <c r="D195" s="55" t="s">
        <v>133</v>
      </c>
      <c r="E195" s="63">
        <v>3121.3403154000002</v>
      </c>
      <c r="F195" s="63">
        <v>3121.3403154000002</v>
      </c>
      <c r="G195" s="63">
        <f t="shared" si="8"/>
        <v>0</v>
      </c>
      <c r="H195" s="63">
        <v>3121.316971845062</v>
      </c>
      <c r="I195" s="63">
        <f t="shared" si="9"/>
        <v>2874.572494024575</v>
      </c>
      <c r="J195" s="63">
        <f t="shared" si="10"/>
        <v>92.09417120722378</v>
      </c>
      <c r="K195" s="63">
        <v>0</v>
      </c>
      <c r="L195" s="63">
        <v>2874.572494024575</v>
      </c>
      <c r="M195" s="21"/>
    </row>
    <row r="196" spans="1:13" ht="12" customHeight="1">
      <c r="A196" s="18"/>
      <c r="B196" s="52">
        <v>217</v>
      </c>
      <c r="C196" s="54"/>
      <c r="D196" s="55" t="s">
        <v>134</v>
      </c>
      <c r="E196" s="63">
        <v>3290.8402418</v>
      </c>
      <c r="F196" s="63">
        <v>3288.927127883098</v>
      </c>
      <c r="G196" s="63">
        <f t="shared" si="8"/>
        <v>-0.05813451204959108</v>
      </c>
      <c r="H196" s="63">
        <v>3288.92712124694</v>
      </c>
      <c r="I196" s="63">
        <f t="shared" si="9"/>
        <v>2617.101028768392</v>
      </c>
      <c r="J196" s="63">
        <f t="shared" si="10"/>
        <v>79.57309259244295</v>
      </c>
      <c r="K196" s="63">
        <v>0</v>
      </c>
      <c r="L196" s="63">
        <v>2617.101028768392</v>
      </c>
      <c r="M196" s="21"/>
    </row>
    <row r="197" spans="1:13" ht="12" customHeight="1">
      <c r="A197" s="18"/>
      <c r="B197" s="52">
        <v>218</v>
      </c>
      <c r="C197" s="54"/>
      <c r="D197" s="55" t="s">
        <v>135</v>
      </c>
      <c r="E197" s="63">
        <v>811.9894174924603</v>
      </c>
      <c r="F197" s="63">
        <v>811.9894174924603</v>
      </c>
      <c r="G197" s="63">
        <f t="shared" si="8"/>
        <v>0</v>
      </c>
      <c r="H197" s="63">
        <v>811.9894172165375</v>
      </c>
      <c r="I197" s="63">
        <f t="shared" si="9"/>
        <v>328.24602799058454</v>
      </c>
      <c r="J197" s="63">
        <f t="shared" si="10"/>
        <v>40.42491452711974</v>
      </c>
      <c r="K197" s="63">
        <v>0</v>
      </c>
      <c r="L197" s="63">
        <v>328.24602799058454</v>
      </c>
      <c r="M197" s="21"/>
    </row>
    <row r="198" spans="1:13" ht="12" customHeight="1">
      <c r="A198" s="18"/>
      <c r="B198" s="52">
        <v>219</v>
      </c>
      <c r="C198" s="54"/>
      <c r="D198" s="55" t="s">
        <v>136</v>
      </c>
      <c r="E198" s="63">
        <v>881.9520877004604</v>
      </c>
      <c r="F198" s="63">
        <v>881.9520877004604</v>
      </c>
      <c r="G198" s="63">
        <f t="shared" si="8"/>
        <v>0</v>
      </c>
      <c r="H198" s="63">
        <v>881.9520845243601</v>
      </c>
      <c r="I198" s="63">
        <f t="shared" si="9"/>
        <v>485.07364648104965</v>
      </c>
      <c r="J198" s="63">
        <f t="shared" si="10"/>
        <v>54.9999998010999</v>
      </c>
      <c r="K198" s="63">
        <v>0</v>
      </c>
      <c r="L198" s="63">
        <v>485.07364648104965</v>
      </c>
      <c r="M198" s="21"/>
    </row>
    <row r="199" spans="1:13" ht="12" customHeight="1">
      <c r="A199" s="18"/>
      <c r="B199" s="52">
        <v>222</v>
      </c>
      <c r="C199" s="54"/>
      <c r="D199" s="55" t="s">
        <v>137</v>
      </c>
      <c r="E199" s="63">
        <v>21959.009851</v>
      </c>
      <c r="F199" s="63">
        <v>21959.009851</v>
      </c>
      <c r="G199" s="63">
        <f t="shared" si="8"/>
        <v>0</v>
      </c>
      <c r="H199" s="63">
        <v>21752.79394487841</v>
      </c>
      <c r="I199" s="63">
        <f t="shared" si="9"/>
        <v>14221.824007207648</v>
      </c>
      <c r="J199" s="63">
        <f t="shared" si="10"/>
        <v>64.76532459208308</v>
      </c>
      <c r="K199" s="63">
        <v>0</v>
      </c>
      <c r="L199" s="63">
        <v>14221.824007207648</v>
      </c>
      <c r="M199" s="21"/>
    </row>
    <row r="200" spans="1:13" ht="12" customHeight="1">
      <c r="A200" s="18"/>
      <c r="B200" s="52">
        <v>223</v>
      </c>
      <c r="C200" s="54"/>
      <c r="D200" s="55" t="s">
        <v>138</v>
      </c>
      <c r="E200" s="63">
        <v>89.78680162073016</v>
      </c>
      <c r="F200" s="63">
        <v>89.78680162073016</v>
      </c>
      <c r="G200" s="63">
        <f t="shared" si="8"/>
        <v>0</v>
      </c>
      <c r="H200" s="63">
        <v>89.7868037120324</v>
      </c>
      <c r="I200" s="63">
        <f t="shared" si="9"/>
        <v>36.63604945282528</v>
      </c>
      <c r="J200" s="63">
        <f t="shared" si="10"/>
        <v>40.80337955190808</v>
      </c>
      <c r="K200" s="63">
        <v>0</v>
      </c>
      <c r="L200" s="63">
        <v>36.63604945282528</v>
      </c>
      <c r="M200" s="21"/>
    </row>
    <row r="201" spans="1:13" ht="12" customHeight="1">
      <c r="A201" s="18"/>
      <c r="B201" s="52">
        <v>225</v>
      </c>
      <c r="C201" s="54"/>
      <c r="D201" s="55" t="s">
        <v>139</v>
      </c>
      <c r="E201" s="63">
        <v>25.6853960754</v>
      </c>
      <c r="F201" s="63">
        <v>25.6853960754</v>
      </c>
      <c r="G201" s="63">
        <f t="shared" si="8"/>
        <v>0</v>
      </c>
      <c r="H201" s="63">
        <v>25.685399195047943</v>
      </c>
      <c r="I201" s="63">
        <f t="shared" si="9"/>
        <v>11.558429827888624</v>
      </c>
      <c r="J201" s="63">
        <f t="shared" si="10"/>
        <v>45.0000062057</v>
      </c>
      <c r="K201" s="63">
        <v>0</v>
      </c>
      <c r="L201" s="63">
        <v>11.558429827888624</v>
      </c>
      <c r="M201" s="21"/>
    </row>
    <row r="202" spans="1:13" ht="12" customHeight="1">
      <c r="A202" s="18"/>
      <c r="B202" s="52">
        <v>226</v>
      </c>
      <c r="C202" s="54"/>
      <c r="D202" s="55" t="s">
        <v>140</v>
      </c>
      <c r="E202" s="63">
        <v>525.861082816</v>
      </c>
      <c r="F202" s="63">
        <v>525.861082816</v>
      </c>
      <c r="G202" s="63">
        <f t="shared" si="8"/>
        <v>0</v>
      </c>
      <c r="H202" s="63">
        <v>524.297106</v>
      </c>
      <c r="I202" s="63">
        <f t="shared" si="9"/>
        <v>498.08225070000003</v>
      </c>
      <c r="J202" s="63">
        <f t="shared" si="10"/>
        <v>94.71745808470108</v>
      </c>
      <c r="K202" s="63">
        <v>0</v>
      </c>
      <c r="L202" s="63">
        <v>498.08225070000003</v>
      </c>
      <c r="M202" s="21"/>
    </row>
    <row r="203" spans="1:13" ht="12" customHeight="1">
      <c r="A203" s="18"/>
      <c r="B203" s="52">
        <v>227</v>
      </c>
      <c r="C203" s="54"/>
      <c r="D203" s="55" t="s">
        <v>141</v>
      </c>
      <c r="E203" s="63">
        <v>2198.7845977934603</v>
      </c>
      <c r="F203" s="63">
        <v>2198.7845977934603</v>
      </c>
      <c r="G203" s="63">
        <f t="shared" si="8"/>
        <v>0</v>
      </c>
      <c r="H203" s="63">
        <v>2198.7845887078392</v>
      </c>
      <c r="I203" s="63">
        <f t="shared" si="9"/>
        <v>1388.7060561522471</v>
      </c>
      <c r="J203" s="63">
        <f t="shared" si="10"/>
        <v>63.15789448160821</v>
      </c>
      <c r="K203" s="63">
        <v>0</v>
      </c>
      <c r="L203" s="63">
        <v>1388.7060561522471</v>
      </c>
      <c r="M203" s="21"/>
    </row>
    <row r="204" spans="1:13" ht="12" customHeight="1">
      <c r="A204" s="18"/>
      <c r="B204" s="52">
        <v>228</v>
      </c>
      <c r="C204" s="54"/>
      <c r="D204" s="55" t="s">
        <v>142</v>
      </c>
      <c r="E204" s="63">
        <v>404.35996562540004</v>
      </c>
      <c r="F204" s="63">
        <v>404.35996562540004</v>
      </c>
      <c r="G204" s="63">
        <f t="shared" si="8"/>
        <v>0</v>
      </c>
      <c r="H204" s="63">
        <v>404.3599693693266</v>
      </c>
      <c r="I204" s="63">
        <f t="shared" si="9"/>
        <v>234.42881492664404</v>
      </c>
      <c r="J204" s="63">
        <f t="shared" si="10"/>
        <v>57.97527818167326</v>
      </c>
      <c r="K204" s="63">
        <v>0</v>
      </c>
      <c r="L204" s="63">
        <v>234.42881492664404</v>
      </c>
      <c r="M204" s="21"/>
    </row>
    <row r="205" spans="1:13" ht="12" customHeight="1">
      <c r="A205" s="18"/>
      <c r="B205" s="52">
        <v>229</v>
      </c>
      <c r="C205" s="54"/>
      <c r="D205" s="55" t="s">
        <v>204</v>
      </c>
      <c r="E205" s="63">
        <v>3408.4598397000004</v>
      </c>
      <c r="F205" s="63">
        <v>2153.284088386902</v>
      </c>
      <c r="G205" s="63">
        <f t="shared" si="8"/>
        <v>-36.825305573310615</v>
      </c>
      <c r="H205" s="63">
        <v>2153.2840887940242</v>
      </c>
      <c r="I205" s="63">
        <f t="shared" si="9"/>
        <v>1500.007204536718</v>
      </c>
      <c r="J205" s="63">
        <f t="shared" si="10"/>
        <v>69.66137039820065</v>
      </c>
      <c r="K205" s="63">
        <v>0</v>
      </c>
      <c r="L205" s="63">
        <v>1500.007204536718</v>
      </c>
      <c r="M205" s="21"/>
    </row>
    <row r="206" spans="1:13" ht="12" customHeight="1">
      <c r="A206" s="18"/>
      <c r="B206" s="52">
        <v>231</v>
      </c>
      <c r="C206" s="54"/>
      <c r="D206" s="55" t="s">
        <v>205</v>
      </c>
      <c r="E206" s="63">
        <v>904.447129288</v>
      </c>
      <c r="F206" s="63">
        <v>904.447129288</v>
      </c>
      <c r="G206" s="63">
        <f t="shared" si="8"/>
        <v>0</v>
      </c>
      <c r="H206" s="63">
        <v>903.88904</v>
      </c>
      <c r="I206" s="63">
        <f t="shared" si="9"/>
        <v>824.602441398981</v>
      </c>
      <c r="J206" s="63">
        <f t="shared" si="10"/>
        <v>91.17198946146532</v>
      </c>
      <c r="K206" s="63">
        <v>771.3726491438985</v>
      </c>
      <c r="L206" s="63">
        <v>53.229792255082586</v>
      </c>
      <c r="M206" s="21"/>
    </row>
    <row r="207" spans="1:13" ht="12" customHeight="1">
      <c r="A207" s="18"/>
      <c r="B207" s="52">
        <v>233</v>
      </c>
      <c r="C207" s="54"/>
      <c r="D207" s="55" t="s">
        <v>143</v>
      </c>
      <c r="E207" s="63">
        <v>177.8022712917302</v>
      </c>
      <c r="F207" s="63">
        <v>177.8022712917302</v>
      </c>
      <c r="G207" s="63">
        <f t="shared" si="8"/>
        <v>0</v>
      </c>
      <c r="H207" s="63">
        <v>177.80226887306682</v>
      </c>
      <c r="I207" s="63">
        <f t="shared" si="9"/>
        <v>71.12090767756396</v>
      </c>
      <c r="J207" s="63">
        <f t="shared" si="10"/>
        <v>39.999999528055454</v>
      </c>
      <c r="K207" s="63">
        <v>0</v>
      </c>
      <c r="L207" s="63">
        <v>71.12090767756396</v>
      </c>
      <c r="M207" s="21"/>
    </row>
    <row r="208" spans="1:13" ht="12" customHeight="1">
      <c r="A208" s="18"/>
      <c r="B208" s="52">
        <v>235</v>
      </c>
      <c r="C208" s="54"/>
      <c r="D208" s="55" t="s">
        <v>144</v>
      </c>
      <c r="E208" s="63">
        <v>2089.6222093304</v>
      </c>
      <c r="F208" s="63">
        <v>2028.7728758443006</v>
      </c>
      <c r="G208" s="63">
        <f t="shared" si="8"/>
        <v>-2.911977735228888</v>
      </c>
      <c r="H208" s="63">
        <v>2028.772885929891</v>
      </c>
      <c r="I208" s="63">
        <f t="shared" si="9"/>
        <v>1527.0555637254693</v>
      </c>
      <c r="J208" s="63">
        <f t="shared" si="10"/>
        <v>75.2699122660522</v>
      </c>
      <c r="K208" s="63">
        <v>0</v>
      </c>
      <c r="L208" s="63">
        <v>1527.0555637254693</v>
      </c>
      <c r="M208" s="21"/>
    </row>
    <row r="209" spans="1:13" ht="12" customHeight="1">
      <c r="A209" s="18"/>
      <c r="B209" s="52">
        <v>236</v>
      </c>
      <c r="C209" s="54"/>
      <c r="D209" s="55" t="s">
        <v>145</v>
      </c>
      <c r="E209" s="63">
        <v>1905.2046509684603</v>
      </c>
      <c r="F209" s="63">
        <v>1905.2046509684603</v>
      </c>
      <c r="G209" s="63">
        <f t="shared" si="8"/>
        <v>0</v>
      </c>
      <c r="H209" s="63">
        <v>1905.2046609557303</v>
      </c>
      <c r="I209" s="63">
        <f t="shared" si="9"/>
        <v>1143.122796573438</v>
      </c>
      <c r="J209" s="63">
        <f t="shared" si="10"/>
        <v>60.00000031452589</v>
      </c>
      <c r="K209" s="63">
        <v>0</v>
      </c>
      <c r="L209" s="63">
        <v>1143.122796573438</v>
      </c>
      <c r="M209" s="21"/>
    </row>
    <row r="210" spans="1:13" ht="12" customHeight="1">
      <c r="A210" s="18"/>
      <c r="B210" s="52">
        <v>237</v>
      </c>
      <c r="C210" s="54"/>
      <c r="D210" s="55" t="s">
        <v>206</v>
      </c>
      <c r="E210" s="63">
        <v>227.25138738</v>
      </c>
      <c r="F210" s="63">
        <v>211.94153844860128</v>
      </c>
      <c r="G210" s="63">
        <f t="shared" si="8"/>
        <v>-6.736966100804594</v>
      </c>
      <c r="H210" s="63">
        <v>211.46027999999998</v>
      </c>
      <c r="I210" s="63">
        <f t="shared" si="9"/>
        <v>195.12205597684877</v>
      </c>
      <c r="J210" s="63">
        <f t="shared" si="10"/>
        <v>92.06409343120274</v>
      </c>
      <c r="K210" s="63">
        <v>43.7467138004475</v>
      </c>
      <c r="L210" s="63">
        <v>151.37534217640126</v>
      </c>
      <c r="M210" s="21"/>
    </row>
    <row r="211" spans="1:13" ht="12.75" customHeight="1">
      <c r="A211" s="18"/>
      <c r="B211" s="71">
        <v>242</v>
      </c>
      <c r="C211" s="65"/>
      <c r="D211" s="66" t="s">
        <v>207</v>
      </c>
      <c r="E211" s="67">
        <v>1107.9817325447302</v>
      </c>
      <c r="F211" s="67">
        <v>1107.9817325447302</v>
      </c>
      <c r="G211" s="67">
        <f aca="true" t="shared" si="11" ref="G211:G259">F211/E211*100-100</f>
        <v>0</v>
      </c>
      <c r="H211" s="67">
        <v>1107.05676</v>
      </c>
      <c r="I211" s="67">
        <f aca="true" t="shared" si="12" ref="I211:I259">K211+L211</f>
        <v>925.3348912269777</v>
      </c>
      <c r="J211" s="67">
        <f aca="true" t="shared" si="13" ref="J211:J259">+I211/F211*100</f>
        <v>83.51535625968644</v>
      </c>
      <c r="K211" s="67">
        <v>809.1050827976055</v>
      </c>
      <c r="L211" s="67">
        <v>116.22980842937218</v>
      </c>
      <c r="M211" s="21"/>
    </row>
    <row r="212" spans="1:13" ht="13.5" customHeight="1">
      <c r="A212" s="18"/>
      <c r="B212" s="72">
        <v>243</v>
      </c>
      <c r="C212" s="68"/>
      <c r="D212" s="69" t="s">
        <v>208</v>
      </c>
      <c r="E212" s="70">
        <v>2725.02253632773</v>
      </c>
      <c r="F212" s="70">
        <v>2752.3211257563007</v>
      </c>
      <c r="G212" s="70">
        <f t="shared" si="11"/>
        <v>1.0017748134060867</v>
      </c>
      <c r="H212" s="70">
        <v>2753.1299200000003</v>
      </c>
      <c r="I212" s="70">
        <f t="shared" si="12"/>
        <v>2500.967807067683</v>
      </c>
      <c r="J212" s="70">
        <f t="shared" si="13"/>
        <v>90.86758749419005</v>
      </c>
      <c r="K212" s="70">
        <v>988.0114186986749</v>
      </c>
      <c r="L212" s="70">
        <v>1512.9563883690084</v>
      </c>
      <c r="M212" s="21"/>
    </row>
    <row r="213" spans="1:13" ht="12" customHeight="1">
      <c r="A213" s="18"/>
      <c r="B213" s="52">
        <v>244</v>
      </c>
      <c r="C213" s="54"/>
      <c r="D213" s="57" t="s">
        <v>209</v>
      </c>
      <c r="E213" s="63">
        <v>1945.3220252294</v>
      </c>
      <c r="F213" s="63">
        <v>1964.7646783443008</v>
      </c>
      <c r="G213" s="63">
        <f t="shared" si="11"/>
        <v>0.99945679238418</v>
      </c>
      <c r="H213" s="63">
        <v>1965.33672</v>
      </c>
      <c r="I213" s="63">
        <f t="shared" si="12"/>
        <v>1456.1680074782034</v>
      </c>
      <c r="J213" s="63">
        <f t="shared" si="13"/>
        <v>74.11411776321785</v>
      </c>
      <c r="K213" s="63">
        <v>547.7179708440162</v>
      </c>
      <c r="L213" s="63">
        <v>908.4500366341873</v>
      </c>
      <c r="M213" s="21"/>
    </row>
    <row r="214" spans="1:13" s="51" customFormat="1" ht="12" customHeight="1">
      <c r="A214" s="18"/>
      <c r="B214" s="52">
        <v>245</v>
      </c>
      <c r="C214" s="54"/>
      <c r="D214" s="55" t="s">
        <v>210</v>
      </c>
      <c r="E214" s="63">
        <v>1935.9054702574604</v>
      </c>
      <c r="F214" s="63">
        <v>1935.9054702574604</v>
      </c>
      <c r="G214" s="63">
        <f t="shared" si="11"/>
        <v>0</v>
      </c>
      <c r="H214" s="63">
        <v>1936.3127600000003</v>
      </c>
      <c r="I214" s="63">
        <f t="shared" si="12"/>
        <v>1647.1096242096737</v>
      </c>
      <c r="J214" s="63">
        <f t="shared" si="13"/>
        <v>85.08213079177987</v>
      </c>
      <c r="K214" s="63">
        <v>1286.771424367638</v>
      </c>
      <c r="L214" s="63">
        <v>360.3381998420358</v>
      </c>
      <c r="M214" s="21"/>
    </row>
    <row r="215" spans="1:13" ht="12" customHeight="1">
      <c r="A215" s="18"/>
      <c r="B215" s="52">
        <v>247</v>
      </c>
      <c r="C215" s="54"/>
      <c r="D215" s="55" t="s">
        <v>146</v>
      </c>
      <c r="E215" s="63">
        <v>400.412686334</v>
      </c>
      <c r="F215" s="63">
        <v>392.7623024513987</v>
      </c>
      <c r="G215" s="63">
        <f t="shared" si="11"/>
        <v>-1.91062474884221</v>
      </c>
      <c r="H215" s="63">
        <v>392.76229836030234</v>
      </c>
      <c r="I215" s="63">
        <f t="shared" si="12"/>
        <v>270.57955166657484</v>
      </c>
      <c r="J215" s="63">
        <f t="shared" si="13"/>
        <v>68.89142618264822</v>
      </c>
      <c r="K215" s="63">
        <v>0</v>
      </c>
      <c r="L215" s="63">
        <v>270.57955166657484</v>
      </c>
      <c r="M215" s="21"/>
    </row>
    <row r="216" spans="1:13" ht="12" customHeight="1">
      <c r="A216" s="18"/>
      <c r="B216" s="52">
        <v>248</v>
      </c>
      <c r="C216" s="54"/>
      <c r="D216" s="55" t="s">
        <v>147</v>
      </c>
      <c r="E216" s="63">
        <v>1349.9608101417302</v>
      </c>
      <c r="F216" s="63">
        <v>1287.7735553543007</v>
      </c>
      <c r="G216" s="63">
        <f t="shared" si="11"/>
        <v>-4.606597044909805</v>
      </c>
      <c r="H216" s="63">
        <v>1287.7735487632735</v>
      </c>
      <c r="I216" s="63">
        <f t="shared" si="12"/>
        <v>781.8412272106127</v>
      </c>
      <c r="J216" s="63">
        <f t="shared" si="13"/>
        <v>60.712632586674566</v>
      </c>
      <c r="K216" s="63">
        <v>0</v>
      </c>
      <c r="L216" s="63">
        <v>781.8412272106127</v>
      </c>
      <c r="M216" s="21"/>
    </row>
    <row r="217" spans="1:13" ht="12" customHeight="1">
      <c r="A217" s="18"/>
      <c r="B217" s="52">
        <v>249</v>
      </c>
      <c r="C217" s="54"/>
      <c r="D217" s="55" t="s">
        <v>211</v>
      </c>
      <c r="E217" s="63">
        <v>1189.7576102344606</v>
      </c>
      <c r="F217" s="63">
        <v>1189.7576102344606</v>
      </c>
      <c r="G217" s="63">
        <f t="shared" si="11"/>
        <v>0</v>
      </c>
      <c r="H217" s="63">
        <v>1189.98236</v>
      </c>
      <c r="I217" s="63">
        <f t="shared" si="12"/>
        <v>1031.7813540334923</v>
      </c>
      <c r="J217" s="63">
        <f t="shared" si="13"/>
        <v>86.72197976780863</v>
      </c>
      <c r="K217" s="63">
        <v>269.08015240382093</v>
      </c>
      <c r="L217" s="63">
        <v>762.7012016296715</v>
      </c>
      <c r="M217" s="21"/>
    </row>
    <row r="218" spans="1:13" ht="12" customHeight="1">
      <c r="A218" s="18"/>
      <c r="B218" s="52">
        <v>250</v>
      </c>
      <c r="C218" s="54"/>
      <c r="D218" s="55" t="s">
        <v>148</v>
      </c>
      <c r="E218" s="63">
        <v>929.0040731404604</v>
      </c>
      <c r="F218" s="63">
        <v>929.0040731404604</v>
      </c>
      <c r="G218" s="63">
        <f t="shared" si="11"/>
        <v>0</v>
      </c>
      <c r="H218" s="63">
        <v>929.004075798931</v>
      </c>
      <c r="I218" s="63">
        <f t="shared" si="12"/>
        <v>459.8439400630423</v>
      </c>
      <c r="J218" s="63">
        <f t="shared" si="13"/>
        <v>49.49859245595755</v>
      </c>
      <c r="K218" s="63">
        <v>0</v>
      </c>
      <c r="L218" s="63">
        <v>459.8439400630423</v>
      </c>
      <c r="M218" s="21"/>
    </row>
    <row r="219" spans="1:13" ht="12" customHeight="1">
      <c r="A219" s="18"/>
      <c r="B219" s="52">
        <v>251</v>
      </c>
      <c r="C219" s="54"/>
      <c r="D219" s="55" t="s">
        <v>212</v>
      </c>
      <c r="E219" s="63">
        <v>951.5667612862001</v>
      </c>
      <c r="F219" s="63">
        <v>951.5667612862001</v>
      </c>
      <c r="G219" s="63">
        <f t="shared" si="11"/>
        <v>0</v>
      </c>
      <c r="H219" s="63">
        <v>951.57126</v>
      </c>
      <c r="I219" s="63">
        <f t="shared" si="12"/>
        <v>852.1407538658394</v>
      </c>
      <c r="J219" s="63">
        <f t="shared" si="13"/>
        <v>89.55133665177944</v>
      </c>
      <c r="K219" s="63">
        <v>419.6843390546169</v>
      </c>
      <c r="L219" s="63">
        <v>432.45641481122254</v>
      </c>
      <c r="M219" s="21"/>
    </row>
    <row r="220" spans="1:13" ht="12" customHeight="1">
      <c r="A220" s="18"/>
      <c r="B220" s="52">
        <v>252</v>
      </c>
      <c r="C220" s="54"/>
      <c r="D220" s="55" t="s">
        <v>149</v>
      </c>
      <c r="E220" s="63">
        <v>164.143243611</v>
      </c>
      <c r="F220" s="63">
        <v>164.143243611</v>
      </c>
      <c r="G220" s="63">
        <f t="shared" si="11"/>
        <v>0</v>
      </c>
      <c r="H220" s="63">
        <v>164.14323880103962</v>
      </c>
      <c r="I220" s="63">
        <f t="shared" si="12"/>
        <v>60.47382441485349</v>
      </c>
      <c r="J220" s="63">
        <f t="shared" si="13"/>
        <v>36.84210393585817</v>
      </c>
      <c r="K220" s="63">
        <v>0</v>
      </c>
      <c r="L220" s="63">
        <v>60.47382441485349</v>
      </c>
      <c r="M220" s="21"/>
    </row>
    <row r="221" spans="1:13" ht="12" customHeight="1">
      <c r="A221" s="18"/>
      <c r="B221" s="52">
        <v>253</v>
      </c>
      <c r="C221" s="54"/>
      <c r="D221" s="55" t="s">
        <v>213</v>
      </c>
      <c r="E221" s="63">
        <v>1696.0809455264</v>
      </c>
      <c r="F221" s="63">
        <v>1696.0809455264</v>
      </c>
      <c r="G221" s="63">
        <f t="shared" si="11"/>
        <v>0</v>
      </c>
      <c r="H221" s="63">
        <v>1695.82852</v>
      </c>
      <c r="I221" s="63">
        <f t="shared" si="12"/>
        <v>1619.6434857294482</v>
      </c>
      <c r="J221" s="63">
        <f t="shared" si="13"/>
        <v>95.49328939762198</v>
      </c>
      <c r="K221" s="63">
        <v>1171.6835851924293</v>
      </c>
      <c r="L221" s="63">
        <v>447.9599005370189</v>
      </c>
      <c r="M221" s="21"/>
    </row>
    <row r="222" spans="1:13" ht="12" customHeight="1">
      <c r="A222" s="18"/>
      <c r="B222" s="52">
        <v>258</v>
      </c>
      <c r="C222" s="54"/>
      <c r="D222" s="55" t="s">
        <v>214</v>
      </c>
      <c r="E222" s="63">
        <v>8928.101798400001</v>
      </c>
      <c r="F222" s="63">
        <v>8928.101798400001</v>
      </c>
      <c r="G222" s="63">
        <f t="shared" si="11"/>
        <v>0</v>
      </c>
      <c r="H222" s="63">
        <v>8929.01398</v>
      </c>
      <c r="I222" s="63">
        <f t="shared" si="12"/>
        <v>8928.101798400001</v>
      </c>
      <c r="J222" s="63">
        <f t="shared" si="13"/>
        <v>100</v>
      </c>
      <c r="K222" s="63">
        <v>8928.101798400001</v>
      </c>
      <c r="L222" s="63">
        <v>0</v>
      </c>
      <c r="M222" s="21"/>
    </row>
    <row r="223" spans="1:13" ht="12" customHeight="1">
      <c r="A223" s="18"/>
      <c r="B223" s="52">
        <v>259</v>
      </c>
      <c r="C223" s="54"/>
      <c r="D223" s="55" t="s">
        <v>215</v>
      </c>
      <c r="E223" s="63">
        <v>1937.9712720000002</v>
      </c>
      <c r="F223" s="63">
        <v>1957.3666985792026</v>
      </c>
      <c r="G223" s="63">
        <f t="shared" si="11"/>
        <v>1.0008108406677394</v>
      </c>
      <c r="H223" s="63">
        <v>1957.0441600000001</v>
      </c>
      <c r="I223" s="63">
        <f t="shared" si="12"/>
        <v>1907.3614364269101</v>
      </c>
      <c r="J223" s="63">
        <f t="shared" si="13"/>
        <v>97.44527879274794</v>
      </c>
      <c r="K223" s="63">
        <v>1558.0344805912785</v>
      </c>
      <c r="L223" s="63">
        <v>349.3269558356318</v>
      </c>
      <c r="M223" s="21"/>
    </row>
    <row r="224" spans="1:13" ht="12" customHeight="1">
      <c r="A224" s="18"/>
      <c r="B224" s="52">
        <v>260</v>
      </c>
      <c r="C224" s="54"/>
      <c r="D224" s="55" t="s">
        <v>216</v>
      </c>
      <c r="E224" s="63">
        <v>778.3604130000001</v>
      </c>
      <c r="F224" s="63">
        <v>778.3604130000001</v>
      </c>
      <c r="G224" s="63">
        <f t="shared" si="11"/>
        <v>0</v>
      </c>
      <c r="H224" s="63">
        <v>777.4275</v>
      </c>
      <c r="I224" s="63">
        <f t="shared" si="12"/>
        <v>773.8109073255567</v>
      </c>
      <c r="J224" s="63">
        <f t="shared" si="13"/>
        <v>99.41550140545966</v>
      </c>
      <c r="K224" s="63">
        <v>765.3618252</v>
      </c>
      <c r="L224" s="63">
        <v>8.449082125556755</v>
      </c>
      <c r="M224" s="21"/>
    </row>
    <row r="225" spans="1:13" ht="12" customHeight="1">
      <c r="A225" s="18"/>
      <c r="B225" s="52">
        <v>261</v>
      </c>
      <c r="C225" s="54"/>
      <c r="D225" s="55" t="s">
        <v>236</v>
      </c>
      <c r="E225" s="63">
        <v>10474.7489883632</v>
      </c>
      <c r="F225" s="63">
        <v>10474.7489883632</v>
      </c>
      <c r="G225" s="63">
        <f t="shared" si="11"/>
        <v>0</v>
      </c>
      <c r="H225" s="63">
        <v>10475.576420000001</v>
      </c>
      <c r="I225" s="63">
        <f t="shared" si="12"/>
        <v>9414.899093540764</v>
      </c>
      <c r="J225" s="63">
        <f t="shared" si="13"/>
        <v>89.88185878248859</v>
      </c>
      <c r="K225" s="63">
        <v>3704.8678928891613</v>
      </c>
      <c r="L225" s="63">
        <v>5710.031200651602</v>
      </c>
      <c r="M225" s="21"/>
    </row>
    <row r="226" spans="1:13" ht="12" customHeight="1">
      <c r="A226" s="18"/>
      <c r="B226" s="52">
        <v>262</v>
      </c>
      <c r="C226" s="54"/>
      <c r="D226" s="55" t="s">
        <v>150</v>
      </c>
      <c r="E226" s="63">
        <v>838.7095184000001</v>
      </c>
      <c r="F226" s="63">
        <v>780.1954115436994</v>
      </c>
      <c r="G226" s="63">
        <f t="shared" si="11"/>
        <v>-6.976683294107318</v>
      </c>
      <c r="H226" s="63">
        <v>780.1954151603135</v>
      </c>
      <c r="I226" s="63">
        <f t="shared" si="12"/>
        <v>544.9491961286575</v>
      </c>
      <c r="J226" s="63">
        <f t="shared" si="13"/>
        <v>69.847782756171</v>
      </c>
      <c r="K226" s="63">
        <v>0</v>
      </c>
      <c r="L226" s="63">
        <v>544.9491961286575</v>
      </c>
      <c r="M226" s="21"/>
    </row>
    <row r="227" spans="1:13" ht="12" customHeight="1">
      <c r="A227" s="18"/>
      <c r="B227" s="52">
        <v>264</v>
      </c>
      <c r="C227" s="54"/>
      <c r="D227" s="55" t="s">
        <v>217</v>
      </c>
      <c r="E227" s="63">
        <v>15260.407484767</v>
      </c>
      <c r="F227" s="63">
        <v>15260.407484767</v>
      </c>
      <c r="G227" s="63">
        <f t="shared" si="11"/>
        <v>0</v>
      </c>
      <c r="H227" s="63">
        <v>15260.407485444495</v>
      </c>
      <c r="I227" s="63">
        <f t="shared" si="12"/>
        <v>15260.407485444495</v>
      </c>
      <c r="J227" s="63">
        <f t="shared" si="13"/>
        <v>100.00000000443956</v>
      </c>
      <c r="K227" s="63">
        <v>15260.407485444495</v>
      </c>
      <c r="L227" s="63">
        <v>0</v>
      </c>
      <c r="M227" s="21"/>
    </row>
    <row r="228" spans="1:13" ht="12" customHeight="1">
      <c r="A228" s="18"/>
      <c r="B228" s="52">
        <v>267</v>
      </c>
      <c r="C228" s="54"/>
      <c r="D228" s="55" t="s">
        <v>151</v>
      </c>
      <c r="E228" s="63">
        <v>718.2600844000001</v>
      </c>
      <c r="F228" s="63">
        <v>494.43151348969934</v>
      </c>
      <c r="G228" s="63">
        <f t="shared" si="11"/>
        <v>-31.16260749715424</v>
      </c>
      <c r="H228" s="63">
        <v>494.43150314681577</v>
      </c>
      <c r="I228" s="63">
        <f t="shared" si="12"/>
        <v>415.67984768810817</v>
      </c>
      <c r="J228" s="63">
        <f t="shared" si="13"/>
        <v>84.07228025459752</v>
      </c>
      <c r="K228" s="63">
        <v>0</v>
      </c>
      <c r="L228" s="63">
        <v>415.67984768810817</v>
      </c>
      <c r="M228" s="21"/>
    </row>
    <row r="229" spans="1:13" ht="12" customHeight="1">
      <c r="A229" s="18"/>
      <c r="B229" s="52">
        <v>268</v>
      </c>
      <c r="C229" s="54"/>
      <c r="D229" s="55" t="s">
        <v>152</v>
      </c>
      <c r="E229" s="63">
        <v>427.776683136</v>
      </c>
      <c r="F229" s="63">
        <v>427.776683136</v>
      </c>
      <c r="G229" s="63">
        <f t="shared" si="11"/>
        <v>0</v>
      </c>
      <c r="H229" s="63">
        <v>427.776683136</v>
      </c>
      <c r="I229" s="63">
        <f t="shared" si="12"/>
        <v>427.776683136</v>
      </c>
      <c r="J229" s="63">
        <f t="shared" si="13"/>
        <v>100</v>
      </c>
      <c r="K229" s="63">
        <v>427.776683136</v>
      </c>
      <c r="L229" s="63">
        <v>0</v>
      </c>
      <c r="M229" s="21"/>
    </row>
    <row r="230" spans="1:13" ht="12" customHeight="1">
      <c r="A230" s="18"/>
      <c r="B230" s="52">
        <v>269</v>
      </c>
      <c r="C230" s="54"/>
      <c r="D230" s="55" t="s">
        <v>153</v>
      </c>
      <c r="E230" s="63">
        <v>60.316557102000004</v>
      </c>
      <c r="F230" s="63">
        <v>59.766925683202615</v>
      </c>
      <c r="G230" s="63">
        <f t="shared" si="11"/>
        <v>-0.9112446817346012</v>
      </c>
      <c r="H230" s="63">
        <v>59.766924948712</v>
      </c>
      <c r="I230" s="63">
        <f t="shared" si="12"/>
        <v>50.33004206207327</v>
      </c>
      <c r="J230" s="63">
        <f t="shared" si="13"/>
        <v>84.21052528090539</v>
      </c>
      <c r="K230" s="63">
        <v>0</v>
      </c>
      <c r="L230" s="63">
        <v>50.33004206207327</v>
      </c>
      <c r="M230" s="21"/>
    </row>
    <row r="231" spans="1:13" ht="12" customHeight="1">
      <c r="A231" s="18"/>
      <c r="B231" s="52">
        <v>273</v>
      </c>
      <c r="C231" s="54"/>
      <c r="D231" s="55" t="s">
        <v>218</v>
      </c>
      <c r="E231" s="63">
        <v>2139.1902404</v>
      </c>
      <c r="F231" s="63">
        <v>2160.547024083399</v>
      </c>
      <c r="G231" s="63">
        <f t="shared" si="11"/>
        <v>0.9983583170894264</v>
      </c>
      <c r="H231" s="63">
        <v>2160.2118800000003</v>
      </c>
      <c r="I231" s="63">
        <f t="shared" si="12"/>
        <v>2129.1500736638163</v>
      </c>
      <c r="J231" s="63">
        <f t="shared" si="13"/>
        <v>98.546805504828</v>
      </c>
      <c r="K231" s="63">
        <v>1767.4923238246054</v>
      </c>
      <c r="L231" s="63">
        <v>361.65774983921096</v>
      </c>
      <c r="M231" s="21"/>
    </row>
    <row r="232" spans="1:13" ht="12" customHeight="1">
      <c r="A232" s="18"/>
      <c r="B232" s="52">
        <v>274</v>
      </c>
      <c r="C232" s="54"/>
      <c r="D232" s="55" t="s">
        <v>219</v>
      </c>
      <c r="E232" s="63">
        <v>6887.47375392673</v>
      </c>
      <c r="F232" s="63">
        <v>6887.47375392673</v>
      </c>
      <c r="G232" s="63">
        <f t="shared" si="11"/>
        <v>0</v>
      </c>
      <c r="H232" s="63">
        <v>6886.97108</v>
      </c>
      <c r="I232" s="63">
        <f t="shared" si="12"/>
        <v>6658.36811226638</v>
      </c>
      <c r="J232" s="63">
        <f t="shared" si="13"/>
        <v>96.67358962304966</v>
      </c>
      <c r="K232" s="63">
        <v>5256.763312461325</v>
      </c>
      <c r="L232" s="63">
        <v>1401.6047998050553</v>
      </c>
      <c r="M232" s="21"/>
    </row>
    <row r="233" spans="1:13" ht="12" customHeight="1">
      <c r="A233" s="18"/>
      <c r="B233" s="52">
        <v>275</v>
      </c>
      <c r="C233" s="54"/>
      <c r="D233" s="55" t="s">
        <v>154</v>
      </c>
      <c r="E233" s="63">
        <v>2324.5727203854003</v>
      </c>
      <c r="F233" s="63">
        <v>1447.05172</v>
      </c>
      <c r="G233" s="63">
        <f t="shared" si="11"/>
        <v>-37.74977623586293</v>
      </c>
      <c r="H233" s="63">
        <v>1447.0517199999997</v>
      </c>
      <c r="I233" s="63">
        <f t="shared" si="12"/>
        <v>1218.569869488477</v>
      </c>
      <c r="J233" s="63">
        <f t="shared" si="13"/>
        <v>84.21052631681175</v>
      </c>
      <c r="K233" s="63">
        <v>0</v>
      </c>
      <c r="L233" s="63">
        <v>1218.569869488477</v>
      </c>
      <c r="M233" s="21"/>
    </row>
    <row r="234" spans="1:13" ht="12" customHeight="1">
      <c r="A234" s="18"/>
      <c r="B234" s="52">
        <v>278</v>
      </c>
      <c r="C234" s="54"/>
      <c r="D234" s="55" t="s">
        <v>220</v>
      </c>
      <c r="E234" s="63">
        <v>5027.1157232000005</v>
      </c>
      <c r="F234" s="63">
        <v>5027.1157232000005</v>
      </c>
      <c r="G234" s="63">
        <f t="shared" si="11"/>
        <v>0</v>
      </c>
      <c r="H234" s="63">
        <v>5027.364500000001</v>
      </c>
      <c r="I234" s="63">
        <f t="shared" si="12"/>
        <v>5027.157186</v>
      </c>
      <c r="J234" s="63">
        <f t="shared" si="13"/>
        <v>100.00082478308205</v>
      </c>
      <c r="K234" s="63">
        <v>5027.157186</v>
      </c>
      <c r="L234" s="63">
        <v>0</v>
      </c>
      <c r="M234" s="21"/>
    </row>
    <row r="235" spans="1:13" ht="12" customHeight="1">
      <c r="A235" s="18"/>
      <c r="B235" s="52">
        <v>280</v>
      </c>
      <c r="C235" s="54"/>
      <c r="D235" s="55" t="s">
        <v>221</v>
      </c>
      <c r="E235" s="63">
        <v>2401.8156156</v>
      </c>
      <c r="F235" s="63">
        <v>2401.8156156</v>
      </c>
      <c r="G235" s="63">
        <f t="shared" si="11"/>
        <v>0</v>
      </c>
      <c r="H235" s="63">
        <v>2402.76926</v>
      </c>
      <c r="I235" s="63">
        <f t="shared" si="12"/>
        <v>2387.7970086056625</v>
      </c>
      <c r="J235" s="63">
        <f t="shared" si="13"/>
        <v>99.41633292317339</v>
      </c>
      <c r="K235" s="63">
        <v>2148.297010767241</v>
      </c>
      <c r="L235" s="63">
        <v>239.49999783842182</v>
      </c>
      <c r="M235" s="21"/>
    </row>
    <row r="236" spans="1:13" ht="12" customHeight="1">
      <c r="A236" s="18"/>
      <c r="B236" s="52">
        <v>284</v>
      </c>
      <c r="C236" s="54"/>
      <c r="D236" s="55" t="s">
        <v>222</v>
      </c>
      <c r="E236" s="63">
        <v>2693.3179651739997</v>
      </c>
      <c r="F236" s="63">
        <v>2693.3179651739997</v>
      </c>
      <c r="G236" s="63">
        <f t="shared" si="11"/>
        <v>0</v>
      </c>
      <c r="H236" s="63">
        <v>2693.3179651739997</v>
      </c>
      <c r="I236" s="63">
        <f t="shared" si="12"/>
        <v>2693.3179651739997</v>
      </c>
      <c r="J236" s="63">
        <f t="shared" si="13"/>
        <v>100</v>
      </c>
      <c r="K236" s="63">
        <v>2693.3179651739997</v>
      </c>
      <c r="L236" s="63">
        <v>0</v>
      </c>
      <c r="M236" s="21"/>
    </row>
    <row r="237" spans="1:13" ht="12" customHeight="1">
      <c r="A237" s="18"/>
      <c r="B237" s="52">
        <v>286</v>
      </c>
      <c r="C237" s="54"/>
      <c r="D237" s="55" t="s">
        <v>223</v>
      </c>
      <c r="E237" s="63">
        <v>2324.0448568204606</v>
      </c>
      <c r="F237" s="63">
        <v>2324.0448568204606</v>
      </c>
      <c r="G237" s="63">
        <f t="shared" si="11"/>
        <v>0</v>
      </c>
      <c r="H237" s="63">
        <v>2324.044857885098</v>
      </c>
      <c r="I237" s="63">
        <f t="shared" si="12"/>
        <v>2213.234098566573</v>
      </c>
      <c r="J237" s="63">
        <f t="shared" si="13"/>
        <v>95.23198711381636</v>
      </c>
      <c r="K237" s="63">
        <v>107.82967148254411</v>
      </c>
      <c r="L237" s="63">
        <v>2105.4044270840286</v>
      </c>
      <c r="M237" s="21"/>
    </row>
    <row r="238" spans="1:13" ht="12" customHeight="1">
      <c r="A238" s="18"/>
      <c r="B238" s="52">
        <v>288</v>
      </c>
      <c r="C238" s="54"/>
      <c r="D238" s="55" t="s">
        <v>224</v>
      </c>
      <c r="E238" s="63">
        <v>1057.0526232</v>
      </c>
      <c r="F238" s="63">
        <v>1066.8793068</v>
      </c>
      <c r="G238" s="63">
        <f t="shared" si="11"/>
        <v>0.9296305012944259</v>
      </c>
      <c r="H238" s="63">
        <v>1067.6671000000001</v>
      </c>
      <c r="I238" s="63">
        <f t="shared" si="12"/>
        <v>1055.7218930958654</v>
      </c>
      <c r="J238" s="63">
        <f t="shared" si="13"/>
        <v>98.95420094540964</v>
      </c>
      <c r="K238" s="63">
        <v>845.0765284490819</v>
      </c>
      <c r="L238" s="63">
        <v>210.6453646467834</v>
      </c>
      <c r="M238" s="21"/>
    </row>
    <row r="239" spans="1:13" ht="12" customHeight="1">
      <c r="A239" s="18"/>
      <c r="B239" s="52">
        <v>289</v>
      </c>
      <c r="C239" s="54"/>
      <c r="D239" s="55" t="s">
        <v>225</v>
      </c>
      <c r="E239" s="63">
        <v>8135.00136</v>
      </c>
      <c r="F239" s="63">
        <v>8292.341595378497</v>
      </c>
      <c r="G239" s="63">
        <f t="shared" si="11"/>
        <v>1.9341144323852433</v>
      </c>
      <c r="H239" s="63">
        <v>8292.56</v>
      </c>
      <c r="I239" s="63">
        <f t="shared" si="12"/>
        <v>8292.341595378497</v>
      </c>
      <c r="J239" s="63">
        <f t="shared" si="13"/>
        <v>100</v>
      </c>
      <c r="K239" s="63">
        <v>8292.341595378497</v>
      </c>
      <c r="L239" s="63">
        <v>0</v>
      </c>
      <c r="M239" s="21"/>
    </row>
    <row r="240" spans="1:13" ht="12" customHeight="1">
      <c r="A240" s="18"/>
      <c r="B240" s="52">
        <v>292</v>
      </c>
      <c r="C240" s="54"/>
      <c r="D240" s="55" t="s">
        <v>226</v>
      </c>
      <c r="E240" s="63">
        <v>1458.039362</v>
      </c>
      <c r="F240" s="63">
        <v>1807.985394</v>
      </c>
      <c r="G240" s="63">
        <f t="shared" si="11"/>
        <v>24.001137494667987</v>
      </c>
      <c r="H240" s="63">
        <v>1807.985394</v>
      </c>
      <c r="I240" s="63">
        <f t="shared" si="12"/>
        <v>1807.9853939999998</v>
      </c>
      <c r="J240" s="63">
        <f t="shared" si="13"/>
        <v>99.99999999999999</v>
      </c>
      <c r="K240" s="63">
        <v>1745.6352462551843</v>
      </c>
      <c r="L240" s="63">
        <v>62.350147744815544</v>
      </c>
      <c r="M240" s="21"/>
    </row>
    <row r="241" spans="1:13" ht="12" customHeight="1">
      <c r="A241" s="18"/>
      <c r="B241" s="52">
        <v>293</v>
      </c>
      <c r="C241" s="54"/>
      <c r="D241" s="55" t="s">
        <v>155</v>
      </c>
      <c r="E241" s="63">
        <v>2350.9407600000004</v>
      </c>
      <c r="F241" s="63">
        <v>1454.4261282987975</v>
      </c>
      <c r="G241" s="63">
        <f t="shared" si="11"/>
        <v>-38.13429274590495</v>
      </c>
      <c r="H241" s="63">
        <v>1454.42612636681</v>
      </c>
      <c r="I241" s="63">
        <f t="shared" si="12"/>
        <v>1224.7798957794148</v>
      </c>
      <c r="J241" s="63">
        <f t="shared" si="13"/>
        <v>84.21052619647355</v>
      </c>
      <c r="K241" s="63">
        <v>0</v>
      </c>
      <c r="L241" s="63">
        <v>1224.7798957794148</v>
      </c>
      <c r="M241" s="21"/>
    </row>
    <row r="242" spans="1:13" ht="12" customHeight="1">
      <c r="A242" s="18"/>
      <c r="B242" s="52">
        <v>294</v>
      </c>
      <c r="C242" s="54"/>
      <c r="D242" s="55" t="s">
        <v>237</v>
      </c>
      <c r="E242" s="63">
        <v>1850.2981814000002</v>
      </c>
      <c r="F242" s="63">
        <v>1850.2981814000002</v>
      </c>
      <c r="G242" s="63">
        <f t="shared" si="11"/>
        <v>0</v>
      </c>
      <c r="H242" s="63">
        <v>1083.6068946692737</v>
      </c>
      <c r="I242" s="63">
        <f t="shared" si="12"/>
        <v>873.0136376597492</v>
      </c>
      <c r="J242" s="63">
        <f t="shared" si="13"/>
        <v>47.18232155420466</v>
      </c>
      <c r="K242" s="63">
        <v>0</v>
      </c>
      <c r="L242" s="63">
        <v>873.0136376597492</v>
      </c>
      <c r="M242" s="21"/>
    </row>
    <row r="243" spans="1:13" ht="12" customHeight="1">
      <c r="A243" s="18"/>
      <c r="B243" s="52">
        <v>295</v>
      </c>
      <c r="C243" s="54"/>
      <c r="D243" s="55" t="s">
        <v>238</v>
      </c>
      <c r="E243" s="63">
        <v>503.79375139999996</v>
      </c>
      <c r="F243" s="63">
        <v>415.83765686509804</v>
      </c>
      <c r="G243" s="63">
        <f t="shared" si="11"/>
        <v>-17.458750588009366</v>
      </c>
      <c r="H243" s="63">
        <v>415.83765976522784</v>
      </c>
      <c r="I243" s="63">
        <f t="shared" si="12"/>
        <v>343.36693855445805</v>
      </c>
      <c r="J243" s="63">
        <f t="shared" si="13"/>
        <v>82.5723531493084</v>
      </c>
      <c r="K243" s="63">
        <v>0</v>
      </c>
      <c r="L243" s="63">
        <v>343.36693855445805</v>
      </c>
      <c r="M243" s="21"/>
    </row>
    <row r="244" spans="1:13" ht="12" customHeight="1">
      <c r="A244" s="18"/>
      <c r="B244" s="71">
        <v>296</v>
      </c>
      <c r="C244" s="65"/>
      <c r="D244" s="66" t="s">
        <v>227</v>
      </c>
      <c r="E244" s="67">
        <v>16953.86721361346</v>
      </c>
      <c r="F244" s="67">
        <v>15305.4536036</v>
      </c>
      <c r="G244" s="67">
        <f t="shared" si="11"/>
        <v>-9.722935712802041</v>
      </c>
      <c r="H244" s="67">
        <v>15305.992619999999</v>
      </c>
      <c r="I244" s="67">
        <f t="shared" si="12"/>
        <v>15305.4536036</v>
      </c>
      <c r="J244" s="67">
        <f t="shared" si="13"/>
        <v>100</v>
      </c>
      <c r="K244" s="67">
        <v>15305.4536036</v>
      </c>
      <c r="L244" s="67">
        <v>0</v>
      </c>
      <c r="M244" s="21"/>
    </row>
    <row r="245" spans="1:13" ht="12" customHeight="1">
      <c r="A245" s="18"/>
      <c r="B245" s="72">
        <v>298</v>
      </c>
      <c r="C245" s="68"/>
      <c r="D245" s="69" t="s">
        <v>228</v>
      </c>
      <c r="E245" s="70">
        <v>14486.159248614</v>
      </c>
      <c r="F245" s="70">
        <v>14486.159248614</v>
      </c>
      <c r="G245" s="70">
        <f t="shared" si="11"/>
        <v>0</v>
      </c>
      <c r="H245" s="70">
        <v>14487.10232</v>
      </c>
      <c r="I245" s="70">
        <f t="shared" si="12"/>
        <v>14486.159248614</v>
      </c>
      <c r="J245" s="70">
        <f t="shared" si="13"/>
        <v>100</v>
      </c>
      <c r="K245" s="70">
        <v>14486.159248614</v>
      </c>
      <c r="L245" s="70">
        <v>0</v>
      </c>
      <c r="M245" s="21"/>
    </row>
    <row r="246" spans="1:13" ht="12" customHeight="1">
      <c r="A246" s="18"/>
      <c r="B246" s="52">
        <v>304</v>
      </c>
      <c r="C246" s="54"/>
      <c r="D246" s="57" t="s">
        <v>229</v>
      </c>
      <c r="E246" s="63">
        <v>5090.1184478</v>
      </c>
      <c r="F246" s="63">
        <v>5218.09338</v>
      </c>
      <c r="G246" s="63">
        <f t="shared" si="11"/>
        <v>2.514183776122408</v>
      </c>
      <c r="H246" s="63">
        <v>5218.09338</v>
      </c>
      <c r="I246" s="63">
        <f t="shared" si="12"/>
        <v>5218.09338</v>
      </c>
      <c r="J246" s="63">
        <f t="shared" si="13"/>
        <v>100</v>
      </c>
      <c r="K246" s="63">
        <v>5218.09338</v>
      </c>
      <c r="L246" s="63">
        <v>0</v>
      </c>
      <c r="M246" s="21"/>
    </row>
    <row r="247" spans="1:13" ht="12" customHeight="1">
      <c r="A247" s="18"/>
      <c r="B247" s="52">
        <v>305</v>
      </c>
      <c r="C247" s="54"/>
      <c r="D247" s="55" t="s">
        <v>156</v>
      </c>
      <c r="E247" s="63">
        <v>223.0284012</v>
      </c>
      <c r="F247" s="63">
        <v>223.0284012</v>
      </c>
      <c r="G247" s="63">
        <f t="shared" si="11"/>
        <v>0</v>
      </c>
      <c r="H247" s="63">
        <v>167.24506655737562</v>
      </c>
      <c r="I247" s="63">
        <f t="shared" si="12"/>
        <v>137.98969214571025</v>
      </c>
      <c r="J247" s="63">
        <f t="shared" si="13"/>
        <v>61.87090585919075</v>
      </c>
      <c r="K247" s="63">
        <v>0</v>
      </c>
      <c r="L247" s="63">
        <v>137.98969214571025</v>
      </c>
      <c r="M247" s="21"/>
    </row>
    <row r="248" spans="1:13" ht="12" customHeight="1">
      <c r="A248" s="18"/>
      <c r="B248" s="52">
        <v>306</v>
      </c>
      <c r="C248" s="54"/>
      <c r="D248" s="55" t="s">
        <v>157</v>
      </c>
      <c r="E248" s="63">
        <v>1561.1158828000002</v>
      </c>
      <c r="F248" s="63">
        <v>1609.763999050902</v>
      </c>
      <c r="G248" s="63">
        <f t="shared" si="11"/>
        <v>3.116239914467272</v>
      </c>
      <c r="H248" s="63">
        <v>1467.5123550663939</v>
      </c>
      <c r="I248" s="63">
        <f t="shared" si="12"/>
        <v>1429.7242278412748</v>
      </c>
      <c r="J248" s="63">
        <f t="shared" si="13"/>
        <v>88.81576608025918</v>
      </c>
      <c r="K248" s="63">
        <v>0</v>
      </c>
      <c r="L248" s="63">
        <v>1429.7242278412748</v>
      </c>
      <c r="M248" s="21"/>
    </row>
    <row r="249" spans="1:13" ht="12" customHeight="1">
      <c r="A249" s="18"/>
      <c r="B249" s="52">
        <v>307</v>
      </c>
      <c r="C249" s="54"/>
      <c r="D249" s="55" t="s">
        <v>230</v>
      </c>
      <c r="E249" s="63">
        <v>2092.005574</v>
      </c>
      <c r="F249" s="63">
        <v>2232.3391780116995</v>
      </c>
      <c r="G249" s="63">
        <f t="shared" si="11"/>
        <v>6.70808939305914</v>
      </c>
      <c r="H249" s="63">
        <v>2232.77178</v>
      </c>
      <c r="I249" s="63">
        <f t="shared" si="12"/>
        <v>2200.617247002305</v>
      </c>
      <c r="J249" s="63">
        <f t="shared" si="13"/>
        <v>98.57898247175643</v>
      </c>
      <c r="K249" s="63">
        <v>1782.9635251675454</v>
      </c>
      <c r="L249" s="63">
        <v>417.6537218347593</v>
      </c>
      <c r="M249" s="21"/>
    </row>
    <row r="250" spans="1:13" ht="12" customHeight="1">
      <c r="A250" s="18"/>
      <c r="B250" s="52">
        <v>308</v>
      </c>
      <c r="C250" s="54"/>
      <c r="D250" s="55" t="s">
        <v>231</v>
      </c>
      <c r="E250" s="63">
        <v>1064.8476296</v>
      </c>
      <c r="F250" s="63">
        <v>1320.4243288</v>
      </c>
      <c r="G250" s="63">
        <f t="shared" si="11"/>
        <v>24.00124600887783</v>
      </c>
      <c r="H250" s="63">
        <v>1320.5901800000001</v>
      </c>
      <c r="I250" s="63">
        <f t="shared" si="12"/>
        <v>1261.3175891404376</v>
      </c>
      <c r="J250" s="63">
        <f t="shared" si="13"/>
        <v>95.52365566353367</v>
      </c>
      <c r="K250" s="63">
        <v>388.549467470257</v>
      </c>
      <c r="L250" s="63">
        <v>872.7681216701807</v>
      </c>
      <c r="M250" s="21"/>
    </row>
    <row r="251" spans="1:13" ht="12" customHeight="1">
      <c r="A251" s="18"/>
      <c r="B251" s="52">
        <v>311</v>
      </c>
      <c r="C251" s="54"/>
      <c r="D251" s="55" t="s">
        <v>232</v>
      </c>
      <c r="E251" s="63">
        <v>6810.679528</v>
      </c>
      <c r="F251" s="63">
        <v>6810.679528</v>
      </c>
      <c r="G251" s="63">
        <f t="shared" si="11"/>
        <v>0</v>
      </c>
      <c r="H251" s="63">
        <v>6810.679528</v>
      </c>
      <c r="I251" s="63">
        <f t="shared" si="12"/>
        <v>6810.679528</v>
      </c>
      <c r="J251" s="63">
        <f t="shared" si="13"/>
        <v>100</v>
      </c>
      <c r="K251" s="63">
        <v>6810.679528</v>
      </c>
      <c r="L251" s="63">
        <v>0</v>
      </c>
      <c r="M251" s="21"/>
    </row>
    <row r="252" spans="1:13" ht="12" customHeight="1">
      <c r="A252" s="18"/>
      <c r="B252" s="52">
        <v>312</v>
      </c>
      <c r="C252" s="54"/>
      <c r="D252" s="55" t="s">
        <v>158</v>
      </c>
      <c r="E252" s="63">
        <v>549.2369802</v>
      </c>
      <c r="F252" s="63">
        <v>549.2369802</v>
      </c>
      <c r="G252" s="63">
        <f t="shared" si="11"/>
        <v>0</v>
      </c>
      <c r="H252" s="63">
        <v>549.3821</v>
      </c>
      <c r="I252" s="63">
        <f t="shared" si="12"/>
        <v>549.2991744</v>
      </c>
      <c r="J252" s="63">
        <f t="shared" si="13"/>
        <v>100.01132374589514</v>
      </c>
      <c r="K252" s="63">
        <v>549.2991744</v>
      </c>
      <c r="L252" s="63">
        <v>0</v>
      </c>
      <c r="M252" s="21"/>
    </row>
    <row r="253" spans="1:13" ht="12" customHeight="1">
      <c r="A253" s="18"/>
      <c r="B253" s="52">
        <v>316</v>
      </c>
      <c r="C253" s="54"/>
      <c r="D253" s="55" t="s">
        <v>159</v>
      </c>
      <c r="E253" s="63">
        <v>3121.3403154000002</v>
      </c>
      <c r="F253" s="63">
        <v>3121.3403154000002</v>
      </c>
      <c r="G253" s="63">
        <f t="shared" si="11"/>
        <v>0</v>
      </c>
      <c r="H253" s="63">
        <v>3121.3169715726012</v>
      </c>
      <c r="I253" s="63">
        <f t="shared" si="12"/>
        <v>3120.640285275364</v>
      </c>
      <c r="J253" s="63">
        <f t="shared" si="13"/>
        <v>99.97757277150517</v>
      </c>
      <c r="K253" s="63">
        <v>2940.7141932199993</v>
      </c>
      <c r="L253" s="63">
        <v>179.92609205536468</v>
      </c>
      <c r="M253" s="21"/>
    </row>
    <row r="254" spans="1:13" ht="12" customHeight="1">
      <c r="A254" s="18"/>
      <c r="B254" s="52">
        <v>317</v>
      </c>
      <c r="C254" s="54"/>
      <c r="D254" s="55" t="s">
        <v>233</v>
      </c>
      <c r="E254" s="63">
        <v>1547.8477868000002</v>
      </c>
      <c r="F254" s="63">
        <v>1786.8513278823007</v>
      </c>
      <c r="G254" s="63">
        <f t="shared" si="11"/>
        <v>15.441023537360437</v>
      </c>
      <c r="H254" s="63">
        <v>1787.0466800000002</v>
      </c>
      <c r="I254" s="63">
        <f t="shared" si="12"/>
        <v>1760.1402699652992</v>
      </c>
      <c r="J254" s="63">
        <f t="shared" si="13"/>
        <v>98.5051326039163</v>
      </c>
      <c r="K254" s="63">
        <v>1129.6265006850394</v>
      </c>
      <c r="L254" s="63">
        <v>630.5137692802598</v>
      </c>
      <c r="M254" s="21"/>
    </row>
    <row r="255" spans="1:13" ht="12" customHeight="1">
      <c r="A255" s="18"/>
      <c r="B255" s="52">
        <v>318</v>
      </c>
      <c r="C255" s="54"/>
      <c r="D255" s="55" t="s">
        <v>160</v>
      </c>
      <c r="E255" s="63">
        <v>377.518794</v>
      </c>
      <c r="F255" s="63">
        <v>377.518794</v>
      </c>
      <c r="G255" s="63">
        <f t="shared" si="11"/>
        <v>0</v>
      </c>
      <c r="H255" s="63">
        <v>311.9109541456054</v>
      </c>
      <c r="I255" s="63">
        <f t="shared" si="12"/>
        <v>295.764762854798</v>
      </c>
      <c r="J255" s="63">
        <f t="shared" si="13"/>
        <v>78.34438114220029</v>
      </c>
      <c r="K255" s="63">
        <v>0</v>
      </c>
      <c r="L255" s="63">
        <v>295.764762854798</v>
      </c>
      <c r="M255" s="21"/>
    </row>
    <row r="256" spans="1:13" ht="12" customHeight="1">
      <c r="A256" s="18"/>
      <c r="B256" s="52">
        <v>320</v>
      </c>
      <c r="C256" s="54"/>
      <c r="D256" s="55" t="s">
        <v>234</v>
      </c>
      <c r="E256" s="63">
        <v>1720.1257208</v>
      </c>
      <c r="F256" s="63">
        <v>1720.1257208</v>
      </c>
      <c r="G256" s="63">
        <f t="shared" si="11"/>
        <v>0</v>
      </c>
      <c r="H256" s="63">
        <v>1720.7062</v>
      </c>
      <c r="I256" s="63">
        <f t="shared" si="12"/>
        <v>1713.0599951034371</v>
      </c>
      <c r="J256" s="63">
        <f t="shared" si="13"/>
        <v>99.58923201885054</v>
      </c>
      <c r="K256" s="63">
        <v>1578.8112067893012</v>
      </c>
      <c r="L256" s="63">
        <v>134.2487883141359</v>
      </c>
      <c r="M256" s="21"/>
    </row>
    <row r="257" spans="1:13" ht="12" customHeight="1">
      <c r="A257" s="18"/>
      <c r="B257" s="52">
        <v>321</v>
      </c>
      <c r="C257" s="54"/>
      <c r="D257" s="55" t="s">
        <v>239</v>
      </c>
      <c r="E257" s="63">
        <v>1217.6380476000002</v>
      </c>
      <c r="F257" s="63">
        <v>1217.6380476000002</v>
      </c>
      <c r="G257" s="63">
        <f t="shared" si="11"/>
        <v>0</v>
      </c>
      <c r="H257" s="63">
        <v>1217.6380476000002</v>
      </c>
      <c r="I257" s="63">
        <f t="shared" si="12"/>
        <v>1217.6380476000002</v>
      </c>
      <c r="J257" s="63">
        <f t="shared" si="13"/>
        <v>100</v>
      </c>
      <c r="K257" s="63">
        <v>1116.1866993004178</v>
      </c>
      <c r="L257" s="63">
        <v>101.45134829958232</v>
      </c>
      <c r="M257" s="21"/>
    </row>
    <row r="258" spans="1:13" ht="12" customHeight="1">
      <c r="A258" s="18"/>
      <c r="B258" s="52">
        <v>322</v>
      </c>
      <c r="C258" s="54"/>
      <c r="D258" s="55" t="s">
        <v>235</v>
      </c>
      <c r="E258" s="63">
        <v>11675.2610752</v>
      </c>
      <c r="F258" s="63">
        <v>11784.1009252</v>
      </c>
      <c r="G258" s="63">
        <f t="shared" si="11"/>
        <v>0.9322262628558491</v>
      </c>
      <c r="H258" s="63">
        <v>11783.72776</v>
      </c>
      <c r="I258" s="63">
        <f t="shared" si="12"/>
        <v>11686.564032070219</v>
      </c>
      <c r="J258" s="63">
        <f t="shared" si="13"/>
        <v>99.17230093539676</v>
      </c>
      <c r="K258" s="63">
        <v>8941.382581617074</v>
      </c>
      <c r="L258" s="63">
        <v>2745.1814504531444</v>
      </c>
      <c r="M258" s="21"/>
    </row>
    <row r="259" spans="1:13" ht="12" customHeight="1">
      <c r="A259" s="18"/>
      <c r="B259" s="52">
        <v>339</v>
      </c>
      <c r="C259" s="54"/>
      <c r="D259" s="55" t="s">
        <v>161</v>
      </c>
      <c r="E259" s="63">
        <v>17515.2135296</v>
      </c>
      <c r="F259" s="63">
        <v>17515.2135296</v>
      </c>
      <c r="G259" s="63">
        <f t="shared" si="11"/>
        <v>0</v>
      </c>
      <c r="H259" s="63">
        <v>17515.2135296</v>
      </c>
      <c r="I259" s="63">
        <f t="shared" si="12"/>
        <v>17515.2135296</v>
      </c>
      <c r="J259" s="63">
        <f t="shared" si="13"/>
        <v>100</v>
      </c>
      <c r="K259" s="63">
        <v>17378.72378723523</v>
      </c>
      <c r="L259" s="63">
        <v>136.48974236477122</v>
      </c>
      <c r="M259" s="21"/>
    </row>
    <row r="260" spans="1:13" ht="6" customHeight="1">
      <c r="A260" s="18"/>
      <c r="B260" s="52"/>
      <c r="C260" s="54"/>
      <c r="D260" s="55"/>
      <c r="E260" s="63"/>
      <c r="G260" s="63"/>
      <c r="H260" s="63"/>
      <c r="I260" s="63"/>
      <c r="J260" s="63"/>
      <c r="K260" s="63"/>
      <c r="L260" s="63"/>
      <c r="M260" s="21"/>
    </row>
    <row r="261" spans="1:13" s="5" customFormat="1" ht="6" customHeight="1">
      <c r="A261" s="22"/>
      <c r="B261" s="58"/>
      <c r="C261" s="59"/>
      <c r="D261" s="60"/>
      <c r="E261" s="61"/>
      <c r="G261" s="61"/>
      <c r="H261" s="61"/>
      <c r="I261" s="61"/>
      <c r="J261" s="61"/>
      <c r="K261" s="61"/>
      <c r="L261" s="61"/>
      <c r="M261" s="23"/>
    </row>
    <row r="262" spans="1:13" s="5" customFormat="1" ht="12" customHeight="1">
      <c r="A262" s="22"/>
      <c r="B262" s="58"/>
      <c r="C262" s="59"/>
      <c r="D262" s="60" t="s">
        <v>23</v>
      </c>
      <c r="E262" s="61">
        <f>SUM(E264:E294)</f>
        <v>222180.48694</v>
      </c>
      <c r="F262" s="61">
        <f aca="true" t="shared" si="14" ref="F262:L262">SUM(F264:F294)</f>
        <v>222180.48694</v>
      </c>
      <c r="G262" s="61">
        <f>F262/E262*100-100</f>
        <v>0</v>
      </c>
      <c r="H262" s="61">
        <f t="shared" si="14"/>
        <v>213783.1522905786</v>
      </c>
      <c r="I262" s="61">
        <f t="shared" si="14"/>
        <v>213777.163941679</v>
      </c>
      <c r="J262" s="61">
        <f>I262/F262*100</f>
        <v>96.21779431935879</v>
      </c>
      <c r="K262" s="61">
        <f t="shared" si="14"/>
        <v>26793.26136</v>
      </c>
      <c r="L262" s="61">
        <f t="shared" si="14"/>
        <v>186983.902581679</v>
      </c>
      <c r="M262" s="23"/>
    </row>
    <row r="263" spans="1:13" ht="6" customHeight="1">
      <c r="A263" s="18"/>
      <c r="B263" s="52"/>
      <c r="C263" s="54"/>
      <c r="D263" s="60"/>
      <c r="E263" s="63"/>
      <c r="G263" s="63"/>
      <c r="H263" s="63"/>
      <c r="I263" s="63"/>
      <c r="J263" s="63"/>
      <c r="K263" s="63"/>
      <c r="L263" s="63"/>
      <c r="M263" s="21"/>
    </row>
    <row r="264" spans="1:13" ht="12" customHeight="1">
      <c r="A264" s="18"/>
      <c r="B264" s="52">
        <v>1</v>
      </c>
      <c r="C264" s="54"/>
      <c r="D264" s="55" t="s">
        <v>162</v>
      </c>
      <c r="E264" s="63">
        <v>7473.6697</v>
      </c>
      <c r="F264" s="63">
        <v>7473.6697</v>
      </c>
      <c r="G264" s="63">
        <f aca="true" t="shared" si="15" ref="G264:G294">F264/E264*100-100</f>
        <v>0</v>
      </c>
      <c r="H264" s="63">
        <f>'[1]COMP DIR COND PESOS_'!G256</f>
        <v>7474.084328</v>
      </c>
      <c r="I264" s="63">
        <f>'[1]COMP DIR COND PESOS_'!H256</f>
        <v>7473.6697</v>
      </c>
      <c r="J264" s="63">
        <f>+I264/F264*100</f>
        <v>100</v>
      </c>
      <c r="K264" s="63">
        <f>+'[1]COMP DIR COND PESOS_'!K256</f>
        <v>0</v>
      </c>
      <c r="L264" s="63">
        <f>+'[1]COMP DIR COND PESOS_'!L256</f>
        <v>7473.6697</v>
      </c>
      <c r="M264" s="21"/>
    </row>
    <row r="265" spans="1:13" ht="12" customHeight="1">
      <c r="A265" s="18"/>
      <c r="B265" s="52">
        <v>2</v>
      </c>
      <c r="C265" s="54"/>
      <c r="D265" s="55" t="s">
        <v>163</v>
      </c>
      <c r="E265" s="63">
        <v>5344.5549200000005</v>
      </c>
      <c r="F265" s="63">
        <v>5344.5549200000005</v>
      </c>
      <c r="G265" s="63">
        <f t="shared" si="15"/>
        <v>0</v>
      </c>
      <c r="H265" s="63">
        <f>'[1]COMP DIR COND PESOS_'!G257</f>
        <v>5345.384176</v>
      </c>
      <c r="I265" s="63">
        <f>'[1]COMP DIR COND PESOS_'!H257</f>
        <v>5344.5549200000005</v>
      </c>
      <c r="J265" s="63">
        <f aca="true" t="shared" si="16" ref="J265:J294">+I265/F265*100</f>
        <v>100</v>
      </c>
      <c r="K265" s="63">
        <f>+'[1]COMP DIR COND PESOS_'!K257</f>
        <v>0</v>
      </c>
      <c r="L265" s="63">
        <f>+'[1]COMP DIR COND PESOS_'!L257</f>
        <v>5344.5549200000005</v>
      </c>
      <c r="M265" s="21"/>
    </row>
    <row r="266" spans="1:13" ht="12" customHeight="1">
      <c r="A266" s="18"/>
      <c r="B266" s="52">
        <v>3</v>
      </c>
      <c r="C266" s="54"/>
      <c r="D266" s="55" t="s">
        <v>164</v>
      </c>
      <c r="E266" s="63">
        <v>7612.57008</v>
      </c>
      <c r="F266" s="63">
        <v>7612.57008</v>
      </c>
      <c r="G266" s="63">
        <f t="shared" si="15"/>
        <v>0</v>
      </c>
      <c r="H266" s="63">
        <f>'[1]COMP DIR COND PESOS_'!G258</f>
        <v>7612.57008</v>
      </c>
      <c r="I266" s="63">
        <f>'[1]COMP DIR COND PESOS_'!H258</f>
        <v>7612.57008</v>
      </c>
      <c r="J266" s="63">
        <f t="shared" si="16"/>
        <v>100</v>
      </c>
      <c r="K266" s="63">
        <f>+'[1]COMP DIR COND PESOS_'!K258</f>
        <v>0</v>
      </c>
      <c r="L266" s="63">
        <f>+'[1]COMP DIR COND PESOS_'!L258</f>
        <v>7612.57008</v>
      </c>
      <c r="M266" s="21"/>
    </row>
    <row r="267" spans="1:13" ht="12" customHeight="1">
      <c r="A267" s="18"/>
      <c r="B267" s="52">
        <v>4</v>
      </c>
      <c r="C267" s="54"/>
      <c r="D267" s="55" t="s">
        <v>165</v>
      </c>
      <c r="E267" s="63">
        <v>3103.4905799999997</v>
      </c>
      <c r="F267" s="63">
        <v>3103.4905799999997</v>
      </c>
      <c r="G267" s="63">
        <f t="shared" si="15"/>
        <v>0</v>
      </c>
      <c r="H267" s="63">
        <f>'[1]COMP DIR COND PESOS_'!G259</f>
        <v>3103.907468129098</v>
      </c>
      <c r="I267" s="63">
        <f>'[1]COMP DIR COND PESOS_'!H259</f>
        <v>3103.4905799999997</v>
      </c>
      <c r="J267" s="63">
        <f t="shared" si="16"/>
        <v>100</v>
      </c>
      <c r="K267" s="63">
        <f>+'[1]COMP DIR COND PESOS_'!K259</f>
        <v>0</v>
      </c>
      <c r="L267" s="63">
        <f>+'[1]COMP DIR COND PESOS_'!L259</f>
        <v>3103.4905799999997</v>
      </c>
      <c r="M267" s="21"/>
    </row>
    <row r="268" spans="1:13" ht="12" customHeight="1">
      <c r="A268" s="18"/>
      <c r="B268" s="52">
        <v>5</v>
      </c>
      <c r="C268" s="54"/>
      <c r="D268" s="55" t="s">
        <v>181</v>
      </c>
      <c r="E268" s="63">
        <v>3632.14128</v>
      </c>
      <c r="F268" s="63">
        <v>3632.14128</v>
      </c>
      <c r="G268" s="63">
        <f t="shared" si="15"/>
        <v>0</v>
      </c>
      <c r="H268" s="63">
        <f>'[1]COMP DIR COND PESOS_'!G260</f>
        <v>3632.14128</v>
      </c>
      <c r="I268" s="63">
        <f>'[1]COMP DIR COND PESOS_'!H260</f>
        <v>3632.14128</v>
      </c>
      <c r="J268" s="63">
        <f t="shared" si="16"/>
        <v>100</v>
      </c>
      <c r="K268" s="63">
        <f>+'[1]COMP DIR COND PESOS_'!K260</f>
        <v>0</v>
      </c>
      <c r="L268" s="63">
        <f>+'[1]COMP DIR COND PESOS_'!L260</f>
        <v>3632.14128</v>
      </c>
      <c r="M268" s="21"/>
    </row>
    <row r="269" spans="1:13" ht="12" customHeight="1">
      <c r="A269" s="18"/>
      <c r="B269" s="52">
        <v>6</v>
      </c>
      <c r="C269" s="54"/>
      <c r="D269" s="55" t="s">
        <v>166</v>
      </c>
      <c r="E269" s="63">
        <v>4233.35188</v>
      </c>
      <c r="F269" s="63">
        <v>4233.35188</v>
      </c>
      <c r="G269" s="63">
        <f t="shared" si="15"/>
        <v>0</v>
      </c>
      <c r="H269" s="63">
        <f>'[1]COMP DIR COND PESOS_'!G261</f>
        <v>4233.870165</v>
      </c>
      <c r="I269" s="63">
        <f>'[1]COMP DIR COND PESOS_'!H261</f>
        <v>4233.35188</v>
      </c>
      <c r="J269" s="63">
        <f t="shared" si="16"/>
        <v>100</v>
      </c>
      <c r="K269" s="63">
        <f>+'[1]COMP DIR COND PESOS_'!K261</f>
        <v>0</v>
      </c>
      <c r="L269" s="63">
        <f>+'[1]COMP DIR COND PESOS_'!L261</f>
        <v>4233.35188</v>
      </c>
      <c r="M269" s="21"/>
    </row>
    <row r="270" spans="1:13" ht="12" customHeight="1">
      <c r="A270" s="18"/>
      <c r="B270" s="52">
        <v>7</v>
      </c>
      <c r="C270" s="54"/>
      <c r="D270" s="55" t="s">
        <v>271</v>
      </c>
      <c r="E270" s="63">
        <v>5365.28632</v>
      </c>
      <c r="F270" s="63">
        <v>5365.28632</v>
      </c>
      <c r="G270" s="63">
        <f t="shared" si="15"/>
        <v>0</v>
      </c>
      <c r="H270" s="63">
        <f>'[1]COMP DIR COND PESOS_'!G262</f>
        <v>5365.28632</v>
      </c>
      <c r="I270" s="63">
        <f>'[1]COMP DIR COND PESOS_'!H262</f>
        <v>5365.28632</v>
      </c>
      <c r="J270" s="63">
        <f t="shared" si="16"/>
        <v>100</v>
      </c>
      <c r="K270" s="63">
        <f>+'[1]COMP DIR COND PESOS_'!K262</f>
        <v>0</v>
      </c>
      <c r="L270" s="63">
        <f>+'[1]COMP DIR COND PESOS_'!L262</f>
        <v>5365.28632</v>
      </c>
      <c r="M270" s="21"/>
    </row>
    <row r="271" spans="1:13" ht="12" customHeight="1">
      <c r="A271" s="18"/>
      <c r="B271" s="52">
        <v>8</v>
      </c>
      <c r="C271" s="54"/>
      <c r="D271" s="55" t="s">
        <v>167</v>
      </c>
      <c r="E271" s="63">
        <v>3348.1211000000003</v>
      </c>
      <c r="F271" s="63">
        <v>3348.1211000000003</v>
      </c>
      <c r="G271" s="63">
        <f t="shared" si="15"/>
        <v>0</v>
      </c>
      <c r="H271" s="63">
        <f>'[1]COMP DIR COND PESOS_'!G263</f>
        <v>3348.5357280000003</v>
      </c>
      <c r="I271" s="63">
        <f>'[1]COMP DIR COND PESOS_'!H263</f>
        <v>3348.1211000000003</v>
      </c>
      <c r="J271" s="63">
        <f t="shared" si="16"/>
        <v>100</v>
      </c>
      <c r="K271" s="63">
        <f>+'[1]COMP DIR COND PESOS_'!K263</f>
        <v>0</v>
      </c>
      <c r="L271" s="63">
        <f>+'[1]COMP DIR COND PESOS_'!L263</f>
        <v>3348.1211000000003</v>
      </c>
      <c r="M271" s="21"/>
    </row>
    <row r="272" spans="1:13" ht="12" customHeight="1">
      <c r="A272" s="18"/>
      <c r="B272" s="52">
        <v>9</v>
      </c>
      <c r="C272" s="54"/>
      <c r="D272" s="55" t="s">
        <v>168</v>
      </c>
      <c r="E272" s="63">
        <v>4934.0732</v>
      </c>
      <c r="F272" s="63">
        <v>4934.0732</v>
      </c>
      <c r="G272" s="63">
        <f t="shared" si="15"/>
        <v>0</v>
      </c>
      <c r="H272" s="63">
        <f>'[1]COMP DIR COND PESOS_'!G264</f>
        <v>4934.0732</v>
      </c>
      <c r="I272" s="63">
        <f>'[1]COMP DIR COND PESOS_'!H264</f>
        <v>4934.0732</v>
      </c>
      <c r="J272" s="63">
        <f t="shared" si="16"/>
        <v>100</v>
      </c>
      <c r="K272" s="63">
        <f>+'[1]COMP DIR COND PESOS_'!K264</f>
        <v>0</v>
      </c>
      <c r="L272" s="63">
        <f>+'[1]COMP DIR COND PESOS_'!L264</f>
        <v>4934.0732</v>
      </c>
      <c r="M272" s="21"/>
    </row>
    <row r="273" spans="1:13" ht="12" customHeight="1">
      <c r="A273" s="18"/>
      <c r="B273" s="52">
        <v>10</v>
      </c>
      <c r="C273" s="54"/>
      <c r="D273" s="55" t="s">
        <v>169</v>
      </c>
      <c r="E273" s="63">
        <v>7363.79328</v>
      </c>
      <c r="F273" s="63">
        <v>7363.79328</v>
      </c>
      <c r="G273" s="63">
        <f t="shared" si="15"/>
        <v>0</v>
      </c>
      <c r="H273" s="63">
        <f>'[1]COMP DIR COND PESOS_'!G265</f>
        <v>7363.79328</v>
      </c>
      <c r="I273" s="63">
        <f>'[1]COMP DIR COND PESOS_'!H265</f>
        <v>7363.79328</v>
      </c>
      <c r="J273" s="63">
        <f t="shared" si="16"/>
        <v>100</v>
      </c>
      <c r="K273" s="63">
        <f>+'[1]COMP DIR COND PESOS_'!K265</f>
        <v>0</v>
      </c>
      <c r="L273" s="63">
        <f>+'[1]COMP DIR COND PESOS_'!L265</f>
        <v>7363.79328</v>
      </c>
      <c r="M273" s="21"/>
    </row>
    <row r="274" spans="1:13" ht="12" customHeight="1">
      <c r="A274" s="18"/>
      <c r="B274" s="52">
        <v>11</v>
      </c>
      <c r="C274" s="54"/>
      <c r="D274" s="55" t="s">
        <v>170</v>
      </c>
      <c r="E274" s="63">
        <v>3547.14254</v>
      </c>
      <c r="F274" s="63">
        <v>3547.14254</v>
      </c>
      <c r="G274" s="63">
        <f t="shared" si="15"/>
        <v>0</v>
      </c>
      <c r="H274" s="63">
        <f>'[1]COMP DIR COND PESOS_'!G266</f>
        <v>3547.14254</v>
      </c>
      <c r="I274" s="63">
        <f>'[1]COMP DIR COND PESOS_'!H266</f>
        <v>3547.14254</v>
      </c>
      <c r="J274" s="63">
        <f t="shared" si="16"/>
        <v>100</v>
      </c>
      <c r="K274" s="63">
        <f>+'[1]COMP DIR COND PESOS_'!K266</f>
        <v>0</v>
      </c>
      <c r="L274" s="63">
        <f>+'[1]COMP DIR COND PESOS_'!L266</f>
        <v>3547.14254</v>
      </c>
      <c r="M274" s="21"/>
    </row>
    <row r="275" spans="1:13" ht="12" customHeight="1">
      <c r="A275" s="18"/>
      <c r="B275" s="52">
        <v>12</v>
      </c>
      <c r="C275" s="54"/>
      <c r="D275" s="55" t="s">
        <v>171</v>
      </c>
      <c r="E275" s="63">
        <v>6298.199320000001</v>
      </c>
      <c r="F275" s="63">
        <v>6298.199320000001</v>
      </c>
      <c r="G275" s="63">
        <f t="shared" si="15"/>
        <v>0</v>
      </c>
      <c r="H275" s="63">
        <f>'[1]COMP DIR COND PESOS_'!G267</f>
        <v>6298.199320000001</v>
      </c>
      <c r="I275" s="63">
        <f>'[1]COMP DIR COND PESOS_'!H267</f>
        <v>6298.199320000001</v>
      </c>
      <c r="J275" s="63">
        <f t="shared" si="16"/>
        <v>100</v>
      </c>
      <c r="K275" s="63">
        <f>+'[1]COMP DIR COND PESOS_'!K267</f>
        <v>0</v>
      </c>
      <c r="L275" s="63">
        <f>+'[1]COMP DIR COND PESOS_'!L267</f>
        <v>6298.199320000001</v>
      </c>
      <c r="M275" s="21"/>
    </row>
    <row r="276" spans="1:13" ht="12" customHeight="1">
      <c r="A276" s="18"/>
      <c r="B276" s="52">
        <v>13</v>
      </c>
      <c r="C276" s="54"/>
      <c r="D276" s="55" t="s">
        <v>172</v>
      </c>
      <c r="E276" s="63">
        <v>6283.68734</v>
      </c>
      <c r="F276" s="63">
        <v>6283.68734</v>
      </c>
      <c r="G276" s="63">
        <f t="shared" si="15"/>
        <v>0</v>
      </c>
      <c r="H276" s="63">
        <f>'[1]COMP DIR COND PESOS_'!G268</f>
        <v>6283.68734</v>
      </c>
      <c r="I276" s="63">
        <f>'[1]COMP DIR COND PESOS_'!H268</f>
        <v>6283.68734</v>
      </c>
      <c r="J276" s="63">
        <f t="shared" si="16"/>
        <v>100</v>
      </c>
      <c r="K276" s="63">
        <f>+'[1]COMP DIR COND PESOS_'!K268</f>
        <v>0</v>
      </c>
      <c r="L276" s="63">
        <f>+'[1]COMP DIR COND PESOS_'!L268</f>
        <v>6283.68734</v>
      </c>
      <c r="M276" s="21"/>
    </row>
    <row r="277" spans="1:13" ht="12" customHeight="1">
      <c r="A277" s="18"/>
      <c r="B277" s="52">
        <v>15</v>
      </c>
      <c r="C277" s="54"/>
      <c r="D277" s="55" t="s">
        <v>173</v>
      </c>
      <c r="E277" s="63">
        <v>11182.51716</v>
      </c>
      <c r="F277" s="63">
        <v>11182.51716</v>
      </c>
      <c r="G277" s="63">
        <f t="shared" si="15"/>
        <v>0</v>
      </c>
      <c r="H277" s="63">
        <f>'[1]COMP DIR COND PESOS_'!G269</f>
        <v>11183.4060397774</v>
      </c>
      <c r="I277" s="63">
        <f>'[1]COMP DIR COND PESOS_'!H269</f>
        <v>11182.51716</v>
      </c>
      <c r="J277" s="63">
        <f t="shared" si="16"/>
        <v>100</v>
      </c>
      <c r="K277" s="63">
        <f>+'[1]COMP DIR COND PESOS_'!K269</f>
        <v>0</v>
      </c>
      <c r="L277" s="63">
        <f>+'[1]COMP DIR COND PESOS_'!L269</f>
        <v>11182.51716</v>
      </c>
      <c r="M277" s="21"/>
    </row>
    <row r="278" spans="1:13" ht="12" customHeight="1">
      <c r="A278" s="18"/>
      <c r="B278" s="52">
        <v>16</v>
      </c>
      <c r="C278" s="54"/>
      <c r="D278" s="55" t="s">
        <v>174</v>
      </c>
      <c r="E278" s="63">
        <v>3522.26486</v>
      </c>
      <c r="F278" s="63">
        <v>3522.26486</v>
      </c>
      <c r="G278" s="63">
        <f t="shared" si="15"/>
        <v>0</v>
      </c>
      <c r="H278" s="63">
        <f>'[1]COMP DIR COND PESOS_'!G270</f>
        <v>3522.932079106601</v>
      </c>
      <c r="I278" s="63">
        <f>'[1]COMP DIR COND PESOS_'!H270</f>
        <v>3522.26486</v>
      </c>
      <c r="J278" s="63">
        <f t="shared" si="16"/>
        <v>100</v>
      </c>
      <c r="K278" s="63">
        <f>+'[1]COMP DIR COND PESOS_'!K270</f>
        <v>0</v>
      </c>
      <c r="L278" s="63">
        <f>+'[1]COMP DIR COND PESOS_'!L270</f>
        <v>3522.26486</v>
      </c>
      <c r="M278" s="21"/>
    </row>
    <row r="279" spans="1:13" ht="12" customHeight="1">
      <c r="A279" s="18"/>
      <c r="B279" s="71">
        <v>17</v>
      </c>
      <c r="C279" s="65"/>
      <c r="D279" s="66" t="s">
        <v>175</v>
      </c>
      <c r="E279" s="67">
        <v>7036.23716</v>
      </c>
      <c r="F279" s="67">
        <v>7036.23716</v>
      </c>
      <c r="G279" s="67">
        <f t="shared" si="15"/>
        <v>0</v>
      </c>
      <c r="H279" s="67">
        <f>'[1]COMP DIR COND PESOS_'!G271</f>
        <v>7036.23716</v>
      </c>
      <c r="I279" s="67">
        <f>'[1]COMP DIR COND PESOS_'!H271</f>
        <v>7036.23716</v>
      </c>
      <c r="J279" s="67">
        <f t="shared" si="16"/>
        <v>100</v>
      </c>
      <c r="K279" s="67">
        <f>+'[1]COMP DIR COND PESOS_'!K271</f>
        <v>0</v>
      </c>
      <c r="L279" s="67">
        <f>+'[1]COMP DIR COND PESOS_'!L271</f>
        <v>7036.23716</v>
      </c>
      <c r="M279" s="21"/>
    </row>
    <row r="280" spans="1:13" ht="12" customHeight="1">
      <c r="A280" s="18"/>
      <c r="B280" s="72">
        <v>18</v>
      </c>
      <c r="C280" s="68"/>
      <c r="D280" s="69" t="s">
        <v>176</v>
      </c>
      <c r="E280" s="70">
        <v>5533.21066</v>
      </c>
      <c r="F280" s="70">
        <v>5533.21066</v>
      </c>
      <c r="G280" s="70">
        <f t="shared" si="15"/>
        <v>0</v>
      </c>
      <c r="H280" s="70">
        <f>'[1]COMP DIR COND PESOS_'!G272</f>
        <v>5533.328476681699</v>
      </c>
      <c r="I280" s="70">
        <f>'[1]COMP DIR COND PESOS_'!H272</f>
        <v>5533.21066</v>
      </c>
      <c r="J280" s="70">
        <f t="shared" si="16"/>
        <v>100</v>
      </c>
      <c r="K280" s="70">
        <f>+'[1]COMP DIR COND PESOS_'!K272</f>
        <v>0</v>
      </c>
      <c r="L280" s="70">
        <f>+'[1]COMP DIR COND PESOS_'!L272</f>
        <v>5533.21066</v>
      </c>
      <c r="M280" s="21"/>
    </row>
    <row r="281" spans="1:13" ht="12" customHeight="1">
      <c r="A281" s="18"/>
      <c r="B281" s="52">
        <v>19</v>
      </c>
      <c r="C281" s="54"/>
      <c r="D281" s="57" t="s">
        <v>182</v>
      </c>
      <c r="E281" s="63">
        <v>12032.50456</v>
      </c>
      <c r="F281" s="63">
        <v>12032.50456</v>
      </c>
      <c r="G281" s="63">
        <f t="shared" si="15"/>
        <v>0</v>
      </c>
      <c r="H281" s="63">
        <f>'[1]COMP DIR COND PESOS_'!G273</f>
        <v>12032.50456</v>
      </c>
      <c r="I281" s="63">
        <f>'[1]COMP DIR COND PESOS_'!H273</f>
        <v>12032.50456</v>
      </c>
      <c r="J281" s="63">
        <f t="shared" si="16"/>
        <v>100</v>
      </c>
      <c r="K281" s="63">
        <f>+'[1]COMP DIR COND PESOS_'!K273</f>
        <v>0</v>
      </c>
      <c r="L281" s="63">
        <f>+'[1]COMP DIR COND PESOS_'!L273</f>
        <v>12032.50456</v>
      </c>
      <c r="M281" s="21"/>
    </row>
    <row r="282" spans="1:13" ht="12" customHeight="1">
      <c r="A282" s="18"/>
      <c r="B282" s="52">
        <v>20</v>
      </c>
      <c r="C282" s="54"/>
      <c r="D282" s="57" t="s">
        <v>177</v>
      </c>
      <c r="E282" s="63">
        <v>11847.9951</v>
      </c>
      <c r="F282" s="63">
        <v>11847.9951</v>
      </c>
      <c r="G282" s="63">
        <f t="shared" si="15"/>
        <v>0</v>
      </c>
      <c r="H282" s="63">
        <f>'[1]COMP DIR COND PESOS_'!G274</f>
        <v>11848.894739780495</v>
      </c>
      <c r="I282" s="63">
        <f>'[1]COMP DIR COND PESOS_'!H274</f>
        <v>11847.9951</v>
      </c>
      <c r="J282" s="63">
        <f t="shared" si="16"/>
        <v>100</v>
      </c>
      <c r="K282" s="63">
        <f>+'[1]COMP DIR COND PESOS_'!K274</f>
        <v>0</v>
      </c>
      <c r="L282" s="63">
        <f>+'[1]COMP DIR COND PESOS_'!L274</f>
        <v>11847.9951</v>
      </c>
      <c r="M282" s="21"/>
    </row>
    <row r="283" spans="1:13" ht="12" customHeight="1">
      <c r="A283" s="18"/>
      <c r="B283" s="52">
        <v>21</v>
      </c>
      <c r="C283" s="54"/>
      <c r="D283" s="57" t="s">
        <v>183</v>
      </c>
      <c r="E283" s="63">
        <v>10013.2662</v>
      </c>
      <c r="F283" s="63">
        <v>10013.2662</v>
      </c>
      <c r="G283" s="63">
        <f t="shared" si="15"/>
        <v>0</v>
      </c>
      <c r="H283" s="63">
        <f>'[1]COMP DIR COND PESOS_'!G275</f>
        <v>10013.2662</v>
      </c>
      <c r="I283" s="63">
        <f>'[1]COMP DIR COND PESOS_'!H275</f>
        <v>10013.2662</v>
      </c>
      <c r="J283" s="63">
        <f t="shared" si="16"/>
        <v>100</v>
      </c>
      <c r="K283" s="63">
        <f>+'[1]COMP DIR COND PESOS_'!K275</f>
        <v>0</v>
      </c>
      <c r="L283" s="63">
        <f>+'[1]COMP DIR COND PESOS_'!L275</f>
        <v>10013.2662</v>
      </c>
      <c r="M283" s="21"/>
    </row>
    <row r="284" spans="1:13" ht="12" customHeight="1">
      <c r="A284" s="18"/>
      <c r="B284" s="52">
        <v>24</v>
      </c>
      <c r="C284" s="54"/>
      <c r="D284" s="57" t="s">
        <v>178</v>
      </c>
      <c r="E284" s="63">
        <v>5543.57636</v>
      </c>
      <c r="F284" s="63">
        <v>5543.57636</v>
      </c>
      <c r="G284" s="63">
        <f t="shared" si="15"/>
        <v>0</v>
      </c>
      <c r="H284" s="63">
        <f>'[1]COMP DIR COND PESOS_'!G276</f>
        <v>5543.57636</v>
      </c>
      <c r="I284" s="63">
        <f>'[1]COMP DIR COND PESOS_'!H276</f>
        <v>5543.57636</v>
      </c>
      <c r="J284" s="63">
        <f t="shared" si="16"/>
        <v>100</v>
      </c>
      <c r="K284" s="63">
        <f>+'[1]COMP DIR COND PESOS_'!K276</f>
        <v>0</v>
      </c>
      <c r="L284" s="63">
        <f>+'[1]COMP DIR COND PESOS_'!L276</f>
        <v>5543.57636</v>
      </c>
      <c r="M284" s="21"/>
    </row>
    <row r="285" spans="1:13" ht="12" customHeight="1">
      <c r="A285" s="18"/>
      <c r="B285" s="52">
        <v>25</v>
      </c>
      <c r="C285" s="54"/>
      <c r="D285" s="55" t="s">
        <v>184</v>
      </c>
      <c r="E285" s="63">
        <v>6115.763</v>
      </c>
      <c r="F285" s="63">
        <v>6115.763</v>
      </c>
      <c r="G285" s="63">
        <f t="shared" si="15"/>
        <v>0</v>
      </c>
      <c r="H285" s="63">
        <f>'[1]COMP DIR COND PESOS_'!G277</f>
        <v>6115.763</v>
      </c>
      <c r="I285" s="63">
        <f>'[1]COMP DIR COND PESOS_'!H277</f>
        <v>6115.763</v>
      </c>
      <c r="J285" s="63">
        <f t="shared" si="16"/>
        <v>100</v>
      </c>
      <c r="K285" s="63">
        <f>+'[1]COMP DIR COND PESOS_'!K277</f>
        <v>0</v>
      </c>
      <c r="L285" s="63">
        <f>+'[1]COMP DIR COND PESOS_'!L277</f>
        <v>6115.763</v>
      </c>
      <c r="M285" s="21"/>
    </row>
    <row r="286" spans="1:13" ht="12" customHeight="1">
      <c r="A286" s="18"/>
      <c r="B286" s="52">
        <v>26</v>
      </c>
      <c r="C286" s="54"/>
      <c r="D286" s="55" t="s">
        <v>179</v>
      </c>
      <c r="E286" s="63">
        <v>5508.33298</v>
      </c>
      <c r="F286" s="63">
        <v>5508.33298</v>
      </c>
      <c r="G286" s="63">
        <f t="shared" si="15"/>
        <v>0</v>
      </c>
      <c r="H286" s="63">
        <f>'[1]COMP DIR COND PESOS_'!G278</f>
        <v>5509.154088424301</v>
      </c>
      <c r="I286" s="63">
        <f>'[1]COMP DIR COND PESOS_'!H278</f>
        <v>5508.33298</v>
      </c>
      <c r="J286" s="63">
        <f t="shared" si="16"/>
        <v>100</v>
      </c>
      <c r="K286" s="63">
        <f>+'[1]COMP DIR COND PESOS_'!K278</f>
        <v>0</v>
      </c>
      <c r="L286" s="63">
        <f>+'[1]COMP DIR COND PESOS_'!L278</f>
        <v>5508.33298</v>
      </c>
      <c r="M286" s="21"/>
    </row>
    <row r="287" spans="1:13" ht="12" customHeight="1">
      <c r="A287" s="18"/>
      <c r="B287" s="52">
        <v>28</v>
      </c>
      <c r="C287" s="54"/>
      <c r="D287" s="55" t="s">
        <v>185</v>
      </c>
      <c r="E287" s="63">
        <v>9752.05056</v>
      </c>
      <c r="F287" s="63">
        <v>9752.05056</v>
      </c>
      <c r="G287" s="63">
        <f t="shared" si="15"/>
        <v>0</v>
      </c>
      <c r="H287" s="63">
        <f>'[1]COMP DIR COND PESOS_'!G279</f>
        <v>9752.05056</v>
      </c>
      <c r="I287" s="63">
        <f>'[1]COMP DIR COND PESOS_'!H279</f>
        <v>9752.05056</v>
      </c>
      <c r="J287" s="63">
        <f t="shared" si="16"/>
        <v>100</v>
      </c>
      <c r="K287" s="63">
        <f>+'[1]COMP DIR COND PESOS_'!K279</f>
        <v>0</v>
      </c>
      <c r="L287" s="63">
        <f>+'[1]COMP DIR COND PESOS_'!L279</f>
        <v>9752.05056</v>
      </c>
      <c r="M287" s="21"/>
    </row>
    <row r="288" spans="1:13" ht="12" customHeight="1">
      <c r="A288" s="18"/>
      <c r="B288" s="52">
        <v>29</v>
      </c>
      <c r="C288" s="54"/>
      <c r="D288" s="57" t="s">
        <v>180</v>
      </c>
      <c r="E288" s="63">
        <v>9984.242240000001</v>
      </c>
      <c r="F288" s="63">
        <v>9984.242240000001</v>
      </c>
      <c r="G288" s="63">
        <f t="shared" si="15"/>
        <v>0</v>
      </c>
      <c r="H288" s="63">
        <f>'[1]COMP DIR COND PESOS_'!G280</f>
        <v>9984.242240000001</v>
      </c>
      <c r="I288" s="63">
        <f>'[1]COMP DIR COND PESOS_'!H280</f>
        <v>9984.242240000001</v>
      </c>
      <c r="J288" s="63">
        <f t="shared" si="16"/>
        <v>100</v>
      </c>
      <c r="K288" s="63">
        <f>+'[1]COMP DIR COND PESOS_'!K280</f>
        <v>0</v>
      </c>
      <c r="L288" s="63">
        <f>+'[1]COMP DIR COND PESOS_'!L280</f>
        <v>9984.242240000001</v>
      </c>
      <c r="M288" s="21"/>
    </row>
    <row r="289" spans="1:13" ht="12" customHeight="1">
      <c r="A289" s="18"/>
      <c r="B289" s="52">
        <v>31</v>
      </c>
      <c r="C289" s="54"/>
      <c r="D289" s="57" t="s">
        <v>186</v>
      </c>
      <c r="E289" s="63">
        <v>3319.09714</v>
      </c>
      <c r="F289" s="63">
        <v>3319.09714</v>
      </c>
      <c r="G289" s="63">
        <f t="shared" si="15"/>
        <v>0</v>
      </c>
      <c r="H289" s="63">
        <f>'[1]COMP DIR COND PESOS_'!G281</f>
        <v>3319.09714</v>
      </c>
      <c r="I289" s="63">
        <f>'[1]COMP DIR COND PESOS_'!H281</f>
        <v>3319.09714</v>
      </c>
      <c r="J289" s="63">
        <f t="shared" si="16"/>
        <v>100</v>
      </c>
      <c r="K289" s="63">
        <f>+'[1]COMP DIR COND PESOS_'!K281</f>
        <v>0</v>
      </c>
      <c r="L289" s="63">
        <f>+'[1]COMP DIR COND PESOS_'!L281</f>
        <v>3319.09714</v>
      </c>
      <c r="M289" s="21"/>
    </row>
    <row r="290" spans="1:13" ht="12" customHeight="1">
      <c r="A290" s="18"/>
      <c r="B290" s="52">
        <v>33</v>
      </c>
      <c r="C290" s="54"/>
      <c r="D290" s="57" t="s">
        <v>187</v>
      </c>
      <c r="E290" s="63">
        <v>3352.26738</v>
      </c>
      <c r="F290" s="63">
        <v>3352.26738</v>
      </c>
      <c r="G290" s="63">
        <f t="shared" si="15"/>
        <v>0</v>
      </c>
      <c r="H290" s="63">
        <f>'[1]COMP DIR COND PESOS_'!G282</f>
        <v>3352.26738</v>
      </c>
      <c r="I290" s="63">
        <f>'[1]COMP DIR COND PESOS_'!H282</f>
        <v>3352.26738</v>
      </c>
      <c r="J290" s="63">
        <f t="shared" si="16"/>
        <v>100</v>
      </c>
      <c r="K290" s="63">
        <f>+'[1]COMP DIR COND PESOS_'!K282</f>
        <v>0</v>
      </c>
      <c r="L290" s="63">
        <f>+'[1]COMP DIR COND PESOS_'!L282</f>
        <v>3352.26738</v>
      </c>
      <c r="M290" s="21"/>
    </row>
    <row r="291" spans="1:13" ht="12" customHeight="1">
      <c r="A291" s="18"/>
      <c r="B291" s="52">
        <v>34</v>
      </c>
      <c r="C291" s="54"/>
      <c r="D291" s="55" t="s">
        <v>188</v>
      </c>
      <c r="E291" s="63">
        <v>10434.11362</v>
      </c>
      <c r="F291" s="63">
        <v>10434.11362</v>
      </c>
      <c r="G291" s="63">
        <f t="shared" si="15"/>
        <v>0</v>
      </c>
      <c r="H291" s="63">
        <f>'[1]COMP DIR COND PESOS_'!G283</f>
        <v>10434.11362</v>
      </c>
      <c r="I291" s="63">
        <f>'[1]COMP DIR COND PESOS_'!H283</f>
        <v>10434.11362</v>
      </c>
      <c r="J291" s="63">
        <f t="shared" si="16"/>
        <v>100</v>
      </c>
      <c r="K291" s="63">
        <f>+'[1]COMP DIR COND PESOS_'!K283</f>
        <v>0</v>
      </c>
      <c r="L291" s="63">
        <f>+'[1]COMP DIR COND PESOS_'!L283</f>
        <v>10434.11362</v>
      </c>
      <c r="M291" s="21"/>
    </row>
    <row r="292" spans="1:13" ht="12" customHeight="1">
      <c r="A292" s="18"/>
      <c r="B292" s="52">
        <v>36</v>
      </c>
      <c r="C292" s="54"/>
      <c r="D292" s="55" t="s">
        <v>189</v>
      </c>
      <c r="E292" s="63">
        <v>5464.79704</v>
      </c>
      <c r="F292" s="63">
        <v>5464.79704</v>
      </c>
      <c r="G292" s="63">
        <f t="shared" si="15"/>
        <v>0</v>
      </c>
      <c r="H292" s="63">
        <f>'[1]COMP DIR COND PESOS_'!G284</f>
        <v>5464.79704</v>
      </c>
      <c r="I292" s="63">
        <f>'[1]COMP DIR COND PESOS_'!H284</f>
        <v>5464.79704</v>
      </c>
      <c r="J292" s="63">
        <f t="shared" si="16"/>
        <v>100</v>
      </c>
      <c r="K292" s="63">
        <f>+'[1]COMP DIR COND PESOS_'!K284</f>
        <v>5464.79704</v>
      </c>
      <c r="L292" s="63">
        <f>+'[1]COMP DIR COND PESOS_'!L284</f>
        <v>0</v>
      </c>
      <c r="M292" s="21"/>
    </row>
    <row r="293" spans="1:13" ht="12" customHeight="1">
      <c r="A293" s="18"/>
      <c r="B293" s="52">
        <v>38</v>
      </c>
      <c r="C293" s="54"/>
      <c r="D293" s="55" t="s">
        <v>190</v>
      </c>
      <c r="E293" s="63">
        <v>21328.46432</v>
      </c>
      <c r="F293" s="63">
        <v>21328.46432</v>
      </c>
      <c r="G293" s="63">
        <f t="shared" si="15"/>
        <v>0</v>
      </c>
      <c r="H293" s="63">
        <f>'[1]COMP DIR COND PESOS_'!G285</f>
        <v>21328.46432</v>
      </c>
      <c r="I293" s="63">
        <f>'[1]COMP DIR COND PESOS_'!H285</f>
        <v>21328.46432</v>
      </c>
      <c r="J293" s="63">
        <f t="shared" si="16"/>
        <v>100</v>
      </c>
      <c r="K293" s="63">
        <f>+'[1]COMP DIR COND PESOS_'!K285</f>
        <v>21328.46432</v>
      </c>
      <c r="L293" s="63">
        <f>+'[1]COMP DIR COND PESOS_'!L285</f>
        <v>0</v>
      </c>
      <c r="M293" s="21"/>
    </row>
    <row r="294" spans="1:13" ht="12" customHeight="1">
      <c r="A294" s="18"/>
      <c r="B294" s="52">
        <v>40</v>
      </c>
      <c r="C294" s="54"/>
      <c r="D294" s="55" t="s">
        <v>191</v>
      </c>
      <c r="E294" s="63">
        <v>11669.70506</v>
      </c>
      <c r="F294" s="63">
        <v>11669.70506</v>
      </c>
      <c r="G294" s="63">
        <f t="shared" si="15"/>
        <v>0</v>
      </c>
      <c r="H294" s="63">
        <f>'[1]COMP DIR COND PESOS_'!G286</f>
        <v>3266.382061679</v>
      </c>
      <c r="I294" s="63">
        <f>'[1]COMP DIR COND PESOS_'!H286</f>
        <v>3266.382061679</v>
      </c>
      <c r="J294" s="63">
        <f t="shared" si="16"/>
        <v>27.99027091845798</v>
      </c>
      <c r="K294" s="63">
        <f>+'[1]COMP DIR COND PESOS_'!K286</f>
        <v>0</v>
      </c>
      <c r="L294" s="63">
        <f>+'[1]COMP DIR COND PESOS_'!L286</f>
        <v>3266.382061679</v>
      </c>
      <c r="M294" s="21"/>
    </row>
    <row r="295" spans="1:13" ht="5.25" customHeight="1">
      <c r="A295" s="18"/>
      <c r="B295" s="37"/>
      <c r="C295" s="38"/>
      <c r="D295" s="39"/>
      <c r="E295" s="40"/>
      <c r="F295" s="40"/>
      <c r="G295" s="40"/>
      <c r="H295" s="40"/>
      <c r="I295" s="40"/>
      <c r="J295" s="40"/>
      <c r="K295" s="40"/>
      <c r="L295" s="40"/>
      <c r="M295" s="21"/>
    </row>
    <row r="296" spans="1:13" ht="4.5" customHeight="1">
      <c r="A296" s="18"/>
      <c r="B296" s="42"/>
      <c r="C296" s="43"/>
      <c r="D296" s="44"/>
      <c r="E296" s="45"/>
      <c r="F296" s="45"/>
      <c r="G296" s="45"/>
      <c r="H296" s="45"/>
      <c r="I296" s="45"/>
      <c r="J296" s="45"/>
      <c r="K296" s="45"/>
      <c r="L296" s="45"/>
      <c r="M296" s="41"/>
    </row>
    <row r="297" spans="1:13" ht="12" customHeight="1">
      <c r="A297" s="18"/>
      <c r="B297" s="74" t="s">
        <v>19</v>
      </c>
      <c r="C297" s="74"/>
      <c r="D297" s="74"/>
      <c r="E297" s="74"/>
      <c r="F297" s="74"/>
      <c r="G297" s="74"/>
      <c r="H297" s="74"/>
      <c r="I297" s="74"/>
      <c r="J297" s="74"/>
      <c r="K297" s="74"/>
      <c r="L297" s="74"/>
      <c r="M297" s="41"/>
    </row>
    <row r="298" spans="1:13" ht="12" customHeight="1">
      <c r="A298" s="18"/>
      <c r="B298" s="74" t="s">
        <v>32</v>
      </c>
      <c r="C298" s="74"/>
      <c r="D298" s="74"/>
      <c r="E298" s="74"/>
      <c r="F298" s="74"/>
      <c r="G298" s="74"/>
      <c r="H298" s="74"/>
      <c r="I298" s="74"/>
      <c r="J298" s="74"/>
      <c r="K298" s="74"/>
      <c r="L298" s="74"/>
      <c r="M298" s="41"/>
    </row>
    <row r="299" spans="1:13" ht="12" customHeight="1">
      <c r="A299" s="18"/>
      <c r="B299" s="74" t="s">
        <v>240</v>
      </c>
      <c r="C299" s="74"/>
      <c r="D299" s="74"/>
      <c r="E299" s="74"/>
      <c r="F299" s="74"/>
      <c r="G299" s="74"/>
      <c r="H299" s="74"/>
      <c r="I299" s="74"/>
      <c r="J299" s="74"/>
      <c r="K299" s="74"/>
      <c r="L299" s="74"/>
      <c r="M299" s="41"/>
    </row>
    <row r="300" spans="1:13" ht="12" customHeight="1">
      <c r="A300" s="18"/>
      <c r="B300" s="74" t="s">
        <v>308</v>
      </c>
      <c r="C300" s="74"/>
      <c r="D300" s="74"/>
      <c r="E300" s="74"/>
      <c r="F300" s="74"/>
      <c r="G300" s="74"/>
      <c r="H300" s="74"/>
      <c r="I300" s="74"/>
      <c r="J300" s="74"/>
      <c r="K300" s="74"/>
      <c r="L300" s="74"/>
      <c r="M300" s="41"/>
    </row>
    <row r="301" spans="1:13" ht="12" customHeight="1">
      <c r="A301" s="18"/>
      <c r="B301" s="50" t="s">
        <v>241</v>
      </c>
      <c r="C301" s="15"/>
      <c r="D301" s="15"/>
      <c r="E301" s="46"/>
      <c r="F301" s="46"/>
      <c r="G301" s="46"/>
      <c r="H301" s="46"/>
      <c r="I301" s="46"/>
      <c r="J301" s="46"/>
      <c r="K301" s="46"/>
      <c r="L301" s="46"/>
      <c r="M301" s="41"/>
    </row>
    <row r="302" spans="1:13" ht="23.25">
      <c r="A302" s="1"/>
      <c r="B302" s="2"/>
      <c r="C302" s="2"/>
      <c r="D302" s="2"/>
      <c r="E302" s="3"/>
      <c r="F302" s="3"/>
      <c r="G302" s="4"/>
      <c r="H302" s="4"/>
      <c r="I302" s="4"/>
      <c r="J302" s="4"/>
      <c r="K302" s="4"/>
      <c r="L302" s="4"/>
      <c r="M302" s="2"/>
    </row>
  </sheetData>
  <sheetProtection/>
  <protectedRanges>
    <protectedRange sqref="L14:L53" name="avance_1_1"/>
  </protectedRanges>
  <mergeCells count="6">
    <mergeCell ref="B3:L3"/>
    <mergeCell ref="B4:L4"/>
    <mergeCell ref="J9:J11"/>
    <mergeCell ref="L9:L11"/>
    <mergeCell ref="B2:L2"/>
    <mergeCell ref="B5:L5"/>
  </mergeCells>
  <printOptions horizontalCentered="1"/>
  <pageMargins left="0.5905511811023623" right="0.5905511811023623" top="0.984251968503937" bottom="0.7874015748031497" header="0.5905511811023623" footer="0.5905511811023623"/>
  <pageSetup fitToHeight="9" horizontalDpi="600" verticalDpi="600" orientation="landscape" paperSize="119" scale="91" r:id="rId1"/>
  <rowBreaks count="8" manualBreakCount="8">
    <brk id="46" max="12" man="1"/>
    <brk id="79" max="12" man="1"/>
    <brk id="112" max="12" man="1"/>
    <brk id="145" max="12" man="1"/>
    <brk id="178" max="12" man="1"/>
    <brk id="211" max="12" man="1"/>
    <brk id="244" max="12" man="1"/>
    <brk id="279" max="12" man="1"/>
  </rowBreaks>
  <ignoredErrors>
    <ignoredError sqref="E12:L12" numberStoredAsText="1"/>
    <ignoredError sqref="G15:J15 G16 G1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SHCP</dc:creator>
  <cp:keywords/>
  <dc:description/>
  <cp:lastModifiedBy>Alejandro Rebollar Delgado</cp:lastModifiedBy>
  <cp:lastPrinted>2017-04-05T20:18:14Z</cp:lastPrinted>
  <dcterms:created xsi:type="dcterms:W3CDTF">1998-09-04T17:09:23Z</dcterms:created>
  <dcterms:modified xsi:type="dcterms:W3CDTF">2017-04-05T23:46:31Z</dcterms:modified>
  <cp:category/>
  <cp:version/>
  <cp:contentType/>
  <cp:contentStatus/>
</cp:coreProperties>
</file>